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75" windowWidth="13650" windowHeight="11955"/>
  </bookViews>
  <sheets>
    <sheet name="7 Poules 4Eq 1Poule 5Eq 4 Qual." sheetId="1" r:id="rId1"/>
    <sheet name="5 Qual." sheetId="2" r:id="rId2"/>
    <sheet name="Feuil3" sheetId="3" r:id="rId3"/>
    <sheet name="Feuil4" sheetId="4" r:id="rId4"/>
  </sheets>
  <definedNames>
    <definedName name="_xlnm.Print_Area" localSheetId="0">'7 Poules 4Eq 1Poule 5Eq 4 Qual.'!$A$1:$AQ$42</definedName>
  </definedNames>
  <calcPr calcId="125725"/>
</workbook>
</file>

<file path=xl/calcChain.xml><?xml version="1.0" encoding="utf-8"?>
<calcChain xmlns="http://schemas.openxmlformats.org/spreadsheetml/2006/main">
  <c r="B14" i="2"/>
  <c r="B13"/>
  <c r="B10"/>
  <c r="B9"/>
  <c r="Z36" i="1"/>
  <c r="Z33"/>
  <c r="Z32"/>
  <c r="Z28"/>
  <c r="Z25"/>
  <c r="Z24"/>
  <c r="Z21"/>
  <c r="Z20"/>
  <c r="Z17"/>
  <c r="Z16"/>
  <c r="Z13"/>
  <c r="Z12"/>
  <c r="Z9"/>
  <c r="Z8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E40" l="1"/>
  <c r="O37" l="1"/>
  <c r="O38" l="1"/>
  <c r="AO36"/>
  <c r="AN36"/>
  <c r="AO35"/>
  <c r="AN35"/>
  <c r="O35"/>
  <c r="R38" l="1"/>
  <c r="O39"/>
  <c r="R36" s="1"/>
  <c r="O36"/>
  <c r="R37" s="1"/>
  <c r="U37" s="1"/>
  <c r="R35" l="1"/>
  <c r="O8"/>
  <c r="O7"/>
  <c r="O23"/>
  <c r="O24"/>
  <c r="U24" s="1"/>
  <c r="O25"/>
  <c r="O26"/>
  <c r="R26" s="1"/>
  <c r="O27"/>
  <c r="O28"/>
  <c r="O29"/>
  <c r="O30"/>
  <c r="O31"/>
  <c r="R33" s="1"/>
  <c r="O32"/>
  <c r="O33"/>
  <c r="O34"/>
  <c r="AH31"/>
  <c r="O17"/>
  <c r="O22"/>
  <c r="O18"/>
  <c r="O14"/>
  <c r="O10"/>
  <c r="O21"/>
  <c r="R22" s="1"/>
  <c r="O20"/>
  <c r="O19"/>
  <c r="R18"/>
  <c r="O16"/>
  <c r="O15"/>
  <c r="O13"/>
  <c r="R14" s="1"/>
  <c r="O12"/>
  <c r="O11"/>
  <c r="O9"/>
  <c r="AD27" l="1"/>
  <c r="B29" i="2"/>
  <c r="F28" s="1"/>
  <c r="U14" i="1"/>
  <c r="AD34"/>
  <c r="B34" i="2"/>
  <c r="F34" s="1"/>
  <c r="U36" i="1"/>
  <c r="Z29" s="1"/>
  <c r="Z37"/>
  <c r="B39" i="2" s="1"/>
  <c r="F39" s="1"/>
  <c r="J16" s="1"/>
  <c r="R10" i="1"/>
  <c r="U9" s="1"/>
  <c r="R9"/>
  <c r="U10" s="1"/>
  <c r="U12"/>
  <c r="R17"/>
  <c r="U17" s="1"/>
  <c r="B18" i="2" s="1"/>
  <c r="F19" s="1"/>
  <c r="U20" i="1"/>
  <c r="R29"/>
  <c r="AD10"/>
  <c r="R13"/>
  <c r="U13" s="1"/>
  <c r="F12" i="2" s="1"/>
  <c r="U16" i="1"/>
  <c r="R21"/>
  <c r="U21" s="1"/>
  <c r="B22" i="2" s="1"/>
  <c r="F20" s="1"/>
  <c r="R34" i="1"/>
  <c r="U33" s="1"/>
  <c r="B35" i="2" s="1"/>
  <c r="F35" s="1"/>
  <c r="J15" s="1"/>
  <c r="U32" i="1"/>
  <c r="R30"/>
  <c r="U28"/>
  <c r="R25"/>
  <c r="U25" s="1"/>
  <c r="B26" i="2" s="1"/>
  <c r="F27" s="1"/>
  <c r="J14" s="1"/>
  <c r="U8" i="1"/>
  <c r="J13" i="2" l="1"/>
  <c r="U29" i="1"/>
  <c r="B30" i="2" s="1"/>
  <c r="AD19" i="1"/>
  <c r="B21" i="2"/>
  <c r="AD18" i="1"/>
  <c r="B17" i="2"/>
  <c r="AD11" i="1"/>
  <c r="AD26"/>
  <c r="AH30" s="1"/>
  <c r="AL24" s="1"/>
  <c r="B25" i="2"/>
  <c r="AD35" i="1"/>
  <c r="B38" i="2"/>
  <c r="F38" s="1"/>
  <c r="F11"/>
  <c r="J12" s="1"/>
  <c r="AH14" i="1"/>
  <c r="AH15"/>
  <c r="AL23" l="1"/>
</calcChain>
</file>

<file path=xl/sharedStrings.xml><?xml version="1.0" encoding="utf-8"?>
<sst xmlns="http://schemas.openxmlformats.org/spreadsheetml/2006/main" count="155" uniqueCount="68">
  <si>
    <t>Jeu</t>
  </si>
  <si>
    <t>G</t>
  </si>
  <si>
    <t>BARRAGE</t>
  </si>
  <si>
    <t>QUALIFIES</t>
  </si>
  <si>
    <t>P</t>
  </si>
  <si>
    <t>8ème</t>
  </si>
  <si>
    <t>1/4 de F.</t>
  </si>
  <si>
    <t>FINALE</t>
  </si>
  <si>
    <t>Off</t>
  </si>
  <si>
    <t xml:space="preserve"> ELIMINATOIRES EN 7 POULES DE 4 EQU. ET 1 POULE DE 5 EQU. </t>
  </si>
  <si>
    <t>AS</t>
  </si>
  <si>
    <t>AS :</t>
  </si>
  <si>
    <t xml:space="preserve">LIEU : </t>
  </si>
  <si>
    <t xml:space="preserve">TYPE DE CONCOURS : </t>
  </si>
  <si>
    <t xml:space="preserve">DATE : </t>
  </si>
  <si>
    <t>Code vérouillage AB</t>
  </si>
  <si>
    <t>2 Qualifiés par poule</t>
  </si>
  <si>
    <t>4 Qualifiés</t>
  </si>
  <si>
    <t>Off.</t>
  </si>
  <si>
    <t>5 Qualifiés</t>
  </si>
  <si>
    <t>5 QUALIFIES</t>
  </si>
  <si>
    <t xml:space="preserve"> ELIMINATOIRES EN 8 POULES DE 4 EQU. </t>
  </si>
  <si>
    <t>TIRAGE</t>
  </si>
  <si>
    <t>NOM        Prénom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</si>
  <si>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</si>
  <si>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</si>
  <si>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</si>
  <si>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</si>
  <si>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</si>
  <si>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</si>
  <si>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</si>
  <si>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</si>
  <si>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</si>
  <si>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</si>
  <si>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</si>
  <si>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</si>
  <si>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</si>
  <si>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</si>
  <si>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</si>
  <si>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</si>
  <si>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</si>
  <si>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</si>
  <si>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</si>
  <si>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</si>
  <si>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</si>
  <si>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</si>
  <si>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</si>
  <si>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</si>
  <si>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</si>
  <si>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</si>
  <si>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</si>
  <si>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</si>
  <si>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</si>
  <si>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</si>
  <si>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</si>
  <si>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</si>
  <si>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1 à 17</t>
  </si>
  <si>
    <t>Poules</t>
  </si>
  <si>
    <t>NOM</t>
  </si>
  <si>
    <t>score</t>
  </si>
  <si>
    <t xml:space="preserve">* Inscrire les noms des équipes colonne C et les noms des AS colonne D </t>
  </si>
  <si>
    <t>1ère Partie</t>
  </si>
  <si>
    <t>2ème Partie</t>
  </si>
  <si>
    <t>Barrage</t>
  </si>
  <si>
    <t>jeu</t>
  </si>
  <si>
    <t>* Colonne E inscrire les N° du tirage de 1 à 33 et Colonne F les Noms s'afficheront colonnes J</t>
  </si>
  <si>
    <t>* Enregistrer les résultats 1ère partie colonne K_ 2ème partie résultats colonne P le NOM du gagnant d s'affichera colonne U et en 8ème de Finale colonne Z Tête de Poule</t>
  </si>
  <si>
    <t>* Enregistrer les résultats des  barrages colonne S le NOM du gagnant s'affichera colon,ne U et en Huitième de Finale colonne Z  Deuxième de poule</t>
  </si>
</sst>
</file>

<file path=xl/styles.xml><?xml version="1.0" encoding="utf-8"?>
<styleSheet xmlns="http://schemas.openxmlformats.org/spreadsheetml/2006/main">
  <fonts count="19">
    <font>
      <sz val="11"/>
      <name val="Times New Roman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4"/>
      <color rgb="FFFF0000"/>
      <name val="Times New Roman"/>
      <family val="1"/>
    </font>
    <font>
      <b/>
      <sz val="14"/>
      <name val="Times New Roman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2"/>
    </font>
    <font>
      <sz val="14"/>
      <name val="Times New Roman"/>
      <family val="2"/>
    </font>
    <font>
      <sz val="10"/>
      <name val="Times New Roman"/>
      <family val="1"/>
    </font>
    <font>
      <sz val="16"/>
      <color indexed="8"/>
      <name val="Times New Roman"/>
      <family val="1"/>
    </font>
    <font>
      <b/>
      <sz val="18"/>
      <name val="Times New Roman"/>
      <family val="1"/>
    </font>
    <font>
      <b/>
      <sz val="16"/>
      <color rgb="FFFF0000"/>
      <name val="Times New Roman"/>
      <family val="1"/>
    </font>
    <font>
      <b/>
      <sz val="12"/>
      <color rgb="FFFF000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73F42C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rgb="FFC198E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56B4F4"/>
        <bgColor indexed="64"/>
      </patternFill>
    </fill>
    <fill>
      <patternFill patternType="solid">
        <fgColor rgb="FFFFE89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D7E4BC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/>
      <top style="medium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/>
      <right style="medium">
        <color indexed="64"/>
      </right>
      <top style="medium">
        <color indexed="64"/>
      </top>
      <bottom style="double">
        <color rgb="FFFF0000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 style="medium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rgb="FFFF0000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Protection="1"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9" borderId="32" xfId="0" applyFont="1" applyFill="1" applyBorder="1" applyAlignment="1" applyProtection="1">
      <alignment horizontal="center" vertical="center"/>
      <protection locked="0"/>
    </xf>
    <xf numFmtId="0" fontId="2" fillId="9" borderId="26" xfId="0" applyFont="1" applyFill="1" applyBorder="1" applyAlignment="1" applyProtection="1">
      <alignment horizontal="center" vertical="center"/>
      <protection locked="0"/>
    </xf>
    <xf numFmtId="0" fontId="2" fillId="9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5" fillId="0" borderId="28" xfId="0" applyFont="1" applyBorder="1" applyProtection="1"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4" fillId="0" borderId="12" xfId="0" applyFont="1" applyBorder="1" applyAlignment="1" applyProtection="1">
      <alignment horizontal="center" vertical="center"/>
    </xf>
    <xf numFmtId="0" fontId="4" fillId="0" borderId="12" xfId="0" quotePrefix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0" fillId="0" borderId="0" xfId="0" applyProtection="1"/>
    <xf numFmtId="0" fontId="5" fillId="0" borderId="0" xfId="0" applyFont="1" applyProtection="1"/>
    <xf numFmtId="0" fontId="5" fillId="0" borderId="28" xfId="0" applyFont="1" applyBorder="1" applyProtection="1"/>
    <xf numFmtId="0" fontId="5" fillId="0" borderId="0" xfId="0" applyFont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4" fillId="0" borderId="18" xfId="0" quotePrefix="1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2" fillId="5" borderId="27" xfId="0" applyFont="1" applyFill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5" fillId="0" borderId="0" xfId="0" applyFont="1" applyFill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quotePrefix="1" applyFont="1" applyFill="1" applyBorder="1" applyAlignment="1" applyProtection="1">
      <alignment horizontal="center" vertical="center"/>
    </xf>
    <xf numFmtId="0" fontId="2" fillId="10" borderId="46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2" fillId="7" borderId="38" xfId="0" applyFont="1" applyFill="1" applyBorder="1" applyAlignment="1" applyProtection="1">
      <alignment vertical="center" wrapText="1"/>
      <protection locked="0"/>
    </xf>
    <xf numFmtId="0" fontId="2" fillId="7" borderId="8" xfId="0" applyFont="1" applyFill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0" fillId="0" borderId="46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9" fillId="8" borderId="46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13" fillId="0" borderId="29" xfId="0" applyFont="1" applyFill="1" applyBorder="1" applyAlignment="1" applyProtection="1">
      <alignment horizontal="center" vertical="center"/>
      <protection locked="0"/>
    </xf>
    <xf numFmtId="0" fontId="13" fillId="0" borderId="43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13" fillId="0" borderId="16" xfId="0" applyFont="1" applyFill="1" applyBorder="1" applyAlignment="1" applyProtection="1">
      <alignment horizontal="center" vertical="center"/>
      <protection locked="0"/>
    </xf>
    <xf numFmtId="0" fontId="12" fillId="0" borderId="38" xfId="0" applyFont="1" applyFill="1" applyBorder="1" applyAlignment="1" applyProtection="1">
      <alignment horizontal="center" vertical="center"/>
      <protection locked="0"/>
    </xf>
    <xf numFmtId="0" fontId="13" fillId="0" borderId="38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13" fillId="0" borderId="22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12" fillId="0" borderId="44" xfId="0" applyFont="1" applyFill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 applyProtection="1">
      <alignment horizontal="center" vertical="center"/>
      <protection locked="0"/>
    </xf>
    <xf numFmtId="0" fontId="12" fillId="0" borderId="41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2" fillId="0" borderId="46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30" xfId="0" quotePrefix="1" applyFont="1" applyFill="1" applyBorder="1" applyAlignment="1" applyProtection="1">
      <alignment horizontal="center" vertical="center"/>
    </xf>
    <xf numFmtId="0" fontId="12" fillId="0" borderId="31" xfId="0" quotePrefix="1" applyFont="1" applyFill="1" applyBorder="1" applyAlignment="1" applyProtection="1">
      <alignment horizontal="center" vertical="center"/>
    </xf>
    <xf numFmtId="0" fontId="12" fillId="0" borderId="51" xfId="0" quotePrefix="1" applyFont="1" applyFill="1" applyBorder="1" applyAlignment="1" applyProtection="1">
      <alignment horizontal="center" vertical="center"/>
    </xf>
    <xf numFmtId="0" fontId="12" fillId="16" borderId="30" xfId="0" applyFont="1" applyFill="1" applyBorder="1" applyAlignment="1" applyProtection="1">
      <alignment horizontal="center" vertical="center" wrapText="1"/>
      <protection locked="0"/>
    </xf>
    <xf numFmtId="0" fontId="12" fillId="16" borderId="31" xfId="0" applyFont="1" applyFill="1" applyBorder="1" applyAlignment="1" applyProtection="1">
      <alignment horizontal="center" vertical="center" wrapText="1"/>
      <protection locked="0"/>
    </xf>
    <xf numFmtId="0" fontId="12" fillId="16" borderId="51" xfId="0" applyFont="1" applyFill="1" applyBorder="1" applyAlignment="1" applyProtection="1">
      <alignment horizontal="center" vertical="center" wrapText="1"/>
      <protection locked="0"/>
    </xf>
    <xf numFmtId="0" fontId="3" fillId="15" borderId="46" xfId="0" applyFont="1" applyFill="1" applyBorder="1" applyAlignment="1" applyProtection="1">
      <alignment horizontal="center" vertical="center" wrapText="1"/>
      <protection locked="0"/>
    </xf>
    <xf numFmtId="0" fontId="3" fillId="17" borderId="46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0" fontId="1" fillId="0" borderId="53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</xf>
    <xf numFmtId="0" fontId="12" fillId="0" borderId="52" xfId="0" quotePrefix="1" applyFont="1" applyFill="1" applyBorder="1" applyAlignment="1" applyProtection="1">
      <alignment horizontal="center" vertical="center"/>
    </xf>
    <xf numFmtId="0" fontId="4" fillId="18" borderId="30" xfId="0" applyFont="1" applyFill="1" applyBorder="1" applyAlignment="1" applyProtection="1">
      <alignment horizontal="center" vertical="center"/>
    </xf>
    <xf numFmtId="0" fontId="4" fillId="18" borderId="35" xfId="0" applyFont="1" applyFill="1" applyBorder="1" applyAlignment="1" applyProtection="1">
      <alignment horizontal="center" vertical="center"/>
    </xf>
    <xf numFmtId="0" fontId="2" fillId="12" borderId="54" xfId="0" applyFont="1" applyFill="1" applyBorder="1" applyAlignment="1" applyProtection="1">
      <alignment horizontal="center"/>
      <protection locked="0"/>
    </xf>
    <xf numFmtId="0" fontId="6" fillId="8" borderId="55" xfId="0" applyFont="1" applyFill="1" applyBorder="1" applyAlignment="1" applyProtection="1">
      <alignment horizontal="center" vertical="center" wrapText="1"/>
      <protection locked="0"/>
    </xf>
    <xf numFmtId="0" fontId="0" fillId="0" borderId="57" xfId="0" applyBorder="1" applyProtection="1">
      <protection locked="0"/>
    </xf>
    <xf numFmtId="0" fontId="5" fillId="0" borderId="58" xfId="0" applyFont="1" applyFill="1" applyBorder="1" applyAlignment="1" applyProtection="1">
      <alignment horizontal="center" vertical="center" wrapText="1"/>
      <protection locked="0"/>
    </xf>
    <xf numFmtId="0" fontId="5" fillId="0" borderId="57" xfId="0" applyFont="1" applyFill="1" applyBorder="1" applyAlignment="1" applyProtection="1">
      <alignment horizontal="center" vertical="center" wrapText="1"/>
      <protection locked="0"/>
    </xf>
    <xf numFmtId="0" fontId="6" fillId="0" borderId="57" xfId="0" applyFont="1" applyFill="1" applyBorder="1" applyAlignment="1" applyProtection="1">
      <alignment horizontal="center" vertical="center" wrapText="1"/>
      <protection locked="0"/>
    </xf>
    <xf numFmtId="0" fontId="0" fillId="0" borderId="57" xfId="0" applyBorder="1"/>
    <xf numFmtId="0" fontId="5" fillId="0" borderId="57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8" borderId="33" xfId="0" applyFont="1" applyFill="1" applyBorder="1" applyAlignment="1" applyProtection="1">
      <alignment horizontal="center" vertical="center" wrapText="1"/>
    </xf>
    <xf numFmtId="0" fontId="4" fillId="19" borderId="55" xfId="0" applyFont="1" applyFill="1" applyBorder="1" applyAlignment="1" applyProtection="1">
      <alignment horizontal="center" vertical="center" wrapText="1"/>
    </xf>
    <xf numFmtId="0" fontId="12" fillId="19" borderId="50" xfId="0" quotePrefix="1" applyFont="1" applyFill="1" applyBorder="1" applyAlignment="1" applyProtection="1">
      <alignment horizontal="center" vertical="center"/>
    </xf>
    <xf numFmtId="0" fontId="12" fillId="16" borderId="52" xfId="0" applyFont="1" applyFill="1" applyBorder="1" applyAlignment="1" applyProtection="1">
      <alignment horizontal="center" vertical="center" wrapText="1"/>
      <protection locked="0"/>
    </xf>
    <xf numFmtId="0" fontId="4" fillId="8" borderId="26" xfId="0" applyFont="1" applyFill="1" applyBorder="1" applyAlignment="1" applyProtection="1">
      <alignment horizontal="center" vertical="center" wrapText="1"/>
    </xf>
    <xf numFmtId="0" fontId="2" fillId="0" borderId="50" xfId="0" applyFont="1" applyBorder="1" applyAlignment="1" applyProtection="1">
      <alignment horizontal="center"/>
      <protection locked="0"/>
    </xf>
    <xf numFmtId="0" fontId="4" fillId="0" borderId="57" xfId="0" applyFont="1" applyBorder="1" applyAlignment="1" applyProtection="1">
      <alignment horizontal="center" vertical="center"/>
    </xf>
    <xf numFmtId="0" fontId="2" fillId="9" borderId="57" xfId="0" applyFont="1" applyFill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  <protection locked="0"/>
    </xf>
    <xf numFmtId="0" fontId="0" fillId="11" borderId="56" xfId="0" applyFill="1" applyBorder="1"/>
    <xf numFmtId="0" fontId="0" fillId="11" borderId="61" xfId="0" applyFill="1" applyBorder="1"/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</xf>
    <xf numFmtId="0" fontId="4" fillId="0" borderId="63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4" fillId="12" borderId="56" xfId="0" applyFont="1" applyFill="1" applyBorder="1" applyAlignment="1">
      <alignment horizontal="center" vertical="center"/>
    </xf>
    <xf numFmtId="0" fontId="4" fillId="12" borderId="64" xfId="0" applyFont="1" applyFill="1" applyBorder="1" applyAlignment="1" applyProtection="1">
      <alignment horizontal="center" vertical="center"/>
    </xf>
    <xf numFmtId="0" fontId="11" fillId="13" borderId="46" xfId="0" applyFont="1" applyFill="1" applyBorder="1" applyAlignment="1" applyProtection="1">
      <alignment horizontal="center" vertical="center"/>
      <protection locked="0"/>
    </xf>
    <xf numFmtId="0" fontId="4" fillId="8" borderId="35" xfId="0" applyFont="1" applyFill="1" applyBorder="1" applyAlignment="1" applyProtection="1">
      <alignment horizontal="center" vertical="center"/>
    </xf>
    <xf numFmtId="0" fontId="4" fillId="8" borderId="31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left" vertical="center"/>
      <protection locked="0"/>
    </xf>
    <xf numFmtId="0" fontId="0" fillId="0" borderId="28" xfId="0" applyBorder="1"/>
    <xf numFmtId="0" fontId="4" fillId="0" borderId="18" xfId="0" quotePrefix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2" xfId="0" applyFont="1" applyFill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4" fillId="0" borderId="0" xfId="0" applyFont="1" applyProtection="1"/>
    <xf numFmtId="0" fontId="2" fillId="0" borderId="0" xfId="0" applyFont="1" applyAlignment="1" applyProtection="1">
      <alignment wrapText="1"/>
      <protection locked="0"/>
    </xf>
    <xf numFmtId="0" fontId="4" fillId="0" borderId="2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28" xfId="0" applyFont="1" applyBorder="1" applyProtection="1"/>
    <xf numFmtId="0" fontId="4" fillId="0" borderId="0" xfId="0" applyFont="1" applyFill="1" applyProtection="1"/>
    <xf numFmtId="0" fontId="4" fillId="0" borderId="0" xfId="0" applyFont="1" applyAlignment="1">
      <alignment wrapText="1"/>
    </xf>
    <xf numFmtId="0" fontId="3" fillId="8" borderId="46" xfId="0" applyFont="1" applyFill="1" applyBorder="1" applyAlignment="1" applyProtection="1">
      <alignment horizontal="center" vertical="center" wrapText="1"/>
      <protection locked="0"/>
    </xf>
    <xf numFmtId="0" fontId="7" fillId="7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6" borderId="12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2" fillId="5" borderId="59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5" borderId="38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14" fontId="2" fillId="8" borderId="38" xfId="0" applyNumberFormat="1" applyFont="1" applyFill="1" applyBorder="1" applyAlignment="1" applyProtection="1">
      <alignment horizontal="center" vertical="center" wrapText="1"/>
      <protection locked="0"/>
    </xf>
    <xf numFmtId="14" fontId="2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2" fillId="10" borderId="0" xfId="0" applyFont="1" applyFill="1" applyBorder="1" applyAlignment="1" applyProtection="1">
      <alignment horizontal="center" vertical="center"/>
      <protection locked="0"/>
    </xf>
    <xf numFmtId="0" fontId="3" fillId="14" borderId="38" xfId="0" applyFont="1" applyFill="1" applyBorder="1" applyAlignment="1" applyProtection="1">
      <alignment horizontal="center" vertical="center" wrapText="1"/>
      <protection locked="0"/>
    </xf>
    <xf numFmtId="0" fontId="3" fillId="14" borderId="37" xfId="0" applyFont="1" applyFill="1" applyBorder="1" applyAlignment="1" applyProtection="1">
      <alignment horizontal="center" vertical="center" wrapText="1"/>
      <protection locked="0"/>
    </xf>
    <xf numFmtId="0" fontId="3" fillId="14" borderId="8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6" fillId="0" borderId="50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7" borderId="38" xfId="0" applyFont="1" applyFill="1" applyBorder="1" applyAlignment="1" applyProtection="1">
      <alignment horizontal="center" vertical="center" wrapText="1"/>
      <protection locked="0"/>
    </xf>
    <xf numFmtId="0" fontId="2" fillId="7" borderId="37" xfId="0" applyFont="1" applyFill="1" applyBorder="1" applyAlignment="1" applyProtection="1">
      <alignment horizontal="center" vertical="center" wrapText="1"/>
      <protection locked="0"/>
    </xf>
    <xf numFmtId="0" fontId="2" fillId="7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2" fillId="6" borderId="38" xfId="0" applyFont="1" applyFill="1" applyBorder="1" applyAlignment="1" applyProtection="1">
      <alignment horizontal="center" vertical="center" wrapText="1"/>
      <protection locked="0"/>
    </xf>
    <xf numFmtId="0" fontId="2" fillId="6" borderId="37" xfId="0" applyFont="1" applyFill="1" applyBorder="1" applyAlignment="1" applyProtection="1">
      <alignment horizontal="center" vertical="center" wrapText="1"/>
      <protection locked="0"/>
    </xf>
    <xf numFmtId="0" fontId="2" fillId="6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14" fontId="2" fillId="8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37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3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7E4BC"/>
      <color rgb="FF66FF66"/>
      <color rgb="FFFF66FF"/>
      <color rgb="FFFFE89F"/>
      <color rgb="FFC198E0"/>
      <color rgb="FFB6DDE8"/>
      <color rgb="FF00FFFF"/>
      <color rgb="FF73F42C"/>
      <color rgb="FF86DA68"/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11</xdr:row>
      <xdr:rowOff>152400</xdr:rowOff>
    </xdr:from>
    <xdr:to>
      <xdr:col>24</xdr:col>
      <xdr:colOff>38100</xdr:colOff>
      <xdr:row>11</xdr:row>
      <xdr:rowOff>174627</xdr:rowOff>
    </xdr:to>
    <xdr:cxnSp macro="">
      <xdr:nvCxnSpPr>
        <xdr:cNvPr id="155" name="Connecteur droit avec flèche 154"/>
        <xdr:cNvCxnSpPr/>
      </xdr:nvCxnSpPr>
      <xdr:spPr bwMode="auto">
        <a:xfrm flipV="1">
          <a:off x="19602450" y="4476750"/>
          <a:ext cx="2571750" cy="22227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19050</xdr:colOff>
      <xdr:row>16</xdr:row>
      <xdr:rowOff>171450</xdr:rowOff>
    </xdr:from>
    <xdr:to>
      <xdr:col>24</xdr:col>
      <xdr:colOff>19050</xdr:colOff>
      <xdr:row>24</xdr:row>
      <xdr:rowOff>190500</xdr:rowOff>
    </xdr:to>
    <xdr:cxnSp macro="">
      <xdr:nvCxnSpPr>
        <xdr:cNvPr id="156" name="Connecteur droit avec flèche 155"/>
        <xdr:cNvCxnSpPr/>
      </xdr:nvCxnSpPr>
      <xdr:spPr bwMode="auto">
        <a:xfrm flipV="1">
          <a:off x="19697700" y="6400800"/>
          <a:ext cx="2171700" cy="308610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21</xdr:col>
      <xdr:colOff>0</xdr:colOff>
      <xdr:row>7</xdr:row>
      <xdr:rowOff>190500</xdr:rowOff>
    </xdr:from>
    <xdr:to>
      <xdr:col>24</xdr:col>
      <xdr:colOff>19050</xdr:colOff>
      <xdr:row>7</xdr:row>
      <xdr:rowOff>209550</xdr:rowOff>
    </xdr:to>
    <xdr:cxnSp macro="">
      <xdr:nvCxnSpPr>
        <xdr:cNvPr id="159" name="Connecteur droit avec flèche 158"/>
        <xdr:cNvCxnSpPr/>
      </xdr:nvCxnSpPr>
      <xdr:spPr bwMode="auto">
        <a:xfrm>
          <a:off x="19678650" y="2990850"/>
          <a:ext cx="2190750" cy="19050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12</xdr:row>
      <xdr:rowOff>152400</xdr:rowOff>
    </xdr:from>
    <xdr:to>
      <xdr:col>24</xdr:col>
      <xdr:colOff>0</xdr:colOff>
      <xdr:row>20</xdr:row>
      <xdr:rowOff>171450</xdr:rowOff>
    </xdr:to>
    <xdr:cxnSp macro="">
      <xdr:nvCxnSpPr>
        <xdr:cNvPr id="165" name="Connecteur droit avec flèche 164"/>
        <xdr:cNvCxnSpPr/>
      </xdr:nvCxnSpPr>
      <xdr:spPr bwMode="auto">
        <a:xfrm flipV="1">
          <a:off x="19678650" y="4857750"/>
          <a:ext cx="2171700" cy="306705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21</xdr:col>
      <xdr:colOff>19050</xdr:colOff>
      <xdr:row>31</xdr:row>
      <xdr:rowOff>152400</xdr:rowOff>
    </xdr:from>
    <xdr:to>
      <xdr:col>24</xdr:col>
      <xdr:colOff>0</xdr:colOff>
      <xdr:row>31</xdr:row>
      <xdr:rowOff>190500</xdr:rowOff>
    </xdr:to>
    <xdr:cxnSp macro="">
      <xdr:nvCxnSpPr>
        <xdr:cNvPr id="171" name="Connecteur droit avec flèche 170"/>
        <xdr:cNvCxnSpPr/>
      </xdr:nvCxnSpPr>
      <xdr:spPr bwMode="auto">
        <a:xfrm>
          <a:off x="19697700" y="12115800"/>
          <a:ext cx="2152650" cy="38100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1924050</xdr:colOff>
      <xdr:row>8</xdr:row>
      <xdr:rowOff>228600</xdr:rowOff>
    </xdr:from>
    <xdr:to>
      <xdr:col>23</xdr:col>
      <xdr:colOff>704850</xdr:colOff>
      <xdr:row>32</xdr:row>
      <xdr:rowOff>152400</xdr:rowOff>
    </xdr:to>
    <xdr:cxnSp macro="">
      <xdr:nvCxnSpPr>
        <xdr:cNvPr id="172" name="Connecteur droit avec flèche 171"/>
        <xdr:cNvCxnSpPr/>
      </xdr:nvCxnSpPr>
      <xdr:spPr bwMode="auto">
        <a:xfrm>
          <a:off x="19659600" y="3409950"/>
          <a:ext cx="2152650" cy="908685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20</xdr:col>
      <xdr:colOff>1924050</xdr:colOff>
      <xdr:row>15</xdr:row>
      <xdr:rowOff>190500</xdr:rowOff>
    </xdr:from>
    <xdr:to>
      <xdr:col>24</xdr:col>
      <xdr:colOff>0</xdr:colOff>
      <xdr:row>15</xdr:row>
      <xdr:rowOff>209550</xdr:rowOff>
    </xdr:to>
    <xdr:cxnSp macro="">
      <xdr:nvCxnSpPr>
        <xdr:cNvPr id="173" name="Connecteur droit avec flèche 172"/>
        <xdr:cNvCxnSpPr/>
      </xdr:nvCxnSpPr>
      <xdr:spPr bwMode="auto">
        <a:xfrm>
          <a:off x="19659600" y="6038850"/>
          <a:ext cx="2190750" cy="19050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8</xdr:row>
      <xdr:rowOff>190500</xdr:rowOff>
    </xdr:from>
    <xdr:to>
      <xdr:col>24</xdr:col>
      <xdr:colOff>19050</xdr:colOff>
      <xdr:row>16</xdr:row>
      <xdr:rowOff>158750</xdr:rowOff>
    </xdr:to>
    <xdr:cxnSp macro="">
      <xdr:nvCxnSpPr>
        <xdr:cNvPr id="175" name="Connecteur droit avec flèche 174"/>
        <xdr:cNvCxnSpPr/>
      </xdr:nvCxnSpPr>
      <xdr:spPr bwMode="auto">
        <a:xfrm flipV="1">
          <a:off x="19602450" y="3371850"/>
          <a:ext cx="2305050" cy="301625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21</xdr:col>
      <xdr:colOff>0</xdr:colOff>
      <xdr:row>19</xdr:row>
      <xdr:rowOff>152400</xdr:rowOff>
    </xdr:from>
    <xdr:to>
      <xdr:col>24</xdr:col>
      <xdr:colOff>19050</xdr:colOff>
      <xdr:row>19</xdr:row>
      <xdr:rowOff>171450</xdr:rowOff>
    </xdr:to>
    <xdr:cxnSp macro="">
      <xdr:nvCxnSpPr>
        <xdr:cNvPr id="177" name="Connecteur droit avec flèche 176"/>
        <xdr:cNvCxnSpPr/>
      </xdr:nvCxnSpPr>
      <xdr:spPr bwMode="auto">
        <a:xfrm>
          <a:off x="19602450" y="7524750"/>
          <a:ext cx="2305050" cy="1905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21</xdr:col>
      <xdr:colOff>35718</xdr:colOff>
      <xdr:row>24</xdr:row>
      <xdr:rowOff>171450</xdr:rowOff>
    </xdr:from>
    <xdr:to>
      <xdr:col>24</xdr:col>
      <xdr:colOff>0</xdr:colOff>
      <xdr:row>32</xdr:row>
      <xdr:rowOff>209553</xdr:rowOff>
    </xdr:to>
    <xdr:cxnSp macro="">
      <xdr:nvCxnSpPr>
        <xdr:cNvPr id="178" name="Connecteur droit avec flèche 177"/>
        <xdr:cNvCxnSpPr/>
      </xdr:nvCxnSpPr>
      <xdr:spPr bwMode="auto">
        <a:xfrm flipV="1">
          <a:off x="19638168" y="9467850"/>
          <a:ext cx="2497932" cy="3086103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21</xdr:col>
      <xdr:colOff>0</xdr:colOff>
      <xdr:row>23</xdr:row>
      <xdr:rowOff>190500</xdr:rowOff>
    </xdr:from>
    <xdr:to>
      <xdr:col>24</xdr:col>
      <xdr:colOff>38100</xdr:colOff>
      <xdr:row>23</xdr:row>
      <xdr:rowOff>209550</xdr:rowOff>
    </xdr:to>
    <xdr:cxnSp macro="">
      <xdr:nvCxnSpPr>
        <xdr:cNvPr id="179" name="Connecteur droit avec flèche 178"/>
        <xdr:cNvCxnSpPr/>
      </xdr:nvCxnSpPr>
      <xdr:spPr bwMode="auto">
        <a:xfrm>
          <a:off x="19602450" y="9105900"/>
          <a:ext cx="2324100" cy="1905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21</xdr:col>
      <xdr:colOff>866775</xdr:colOff>
      <xdr:row>28</xdr:row>
      <xdr:rowOff>152400</xdr:rowOff>
    </xdr:from>
    <xdr:to>
      <xdr:col>23</xdr:col>
      <xdr:colOff>723900</xdr:colOff>
      <xdr:row>36</xdr:row>
      <xdr:rowOff>2381</xdr:rowOff>
    </xdr:to>
    <xdr:cxnSp macro="">
      <xdr:nvCxnSpPr>
        <xdr:cNvPr id="181" name="Connecteur droit avec flèche 180"/>
        <xdr:cNvCxnSpPr/>
      </xdr:nvCxnSpPr>
      <xdr:spPr bwMode="auto">
        <a:xfrm flipV="1">
          <a:off x="20469225" y="10972800"/>
          <a:ext cx="1647825" cy="2897981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21</xdr:col>
      <xdr:colOff>38100</xdr:colOff>
      <xdr:row>27</xdr:row>
      <xdr:rowOff>190500</xdr:rowOff>
    </xdr:from>
    <xdr:to>
      <xdr:col>24</xdr:col>
      <xdr:colOff>0</xdr:colOff>
      <xdr:row>27</xdr:row>
      <xdr:rowOff>206376</xdr:rowOff>
    </xdr:to>
    <xdr:cxnSp macro="">
      <xdr:nvCxnSpPr>
        <xdr:cNvPr id="183" name="Connecteur droit avec flèche 182"/>
        <xdr:cNvCxnSpPr/>
      </xdr:nvCxnSpPr>
      <xdr:spPr bwMode="auto">
        <a:xfrm flipV="1">
          <a:off x="19640550" y="10629900"/>
          <a:ext cx="2247900" cy="15876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21</xdr:col>
      <xdr:colOff>5556</xdr:colOff>
      <xdr:row>20</xdr:row>
      <xdr:rowOff>190500</xdr:rowOff>
    </xdr:from>
    <xdr:to>
      <xdr:col>24</xdr:col>
      <xdr:colOff>0</xdr:colOff>
      <xdr:row>28</xdr:row>
      <xdr:rowOff>95251</xdr:rowOff>
    </xdr:to>
    <xdr:cxnSp macro="">
      <xdr:nvCxnSpPr>
        <xdr:cNvPr id="185" name="Connecteur droit avec flèche 184"/>
        <xdr:cNvCxnSpPr/>
      </xdr:nvCxnSpPr>
      <xdr:spPr bwMode="auto">
        <a:xfrm flipV="1">
          <a:off x="19608006" y="7943850"/>
          <a:ext cx="2528094" cy="2971801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33</xdr:col>
      <xdr:colOff>1381125</xdr:colOff>
      <xdr:row>40</xdr:row>
      <xdr:rowOff>316705</xdr:rowOff>
    </xdr:from>
    <xdr:to>
      <xdr:col>37</xdr:col>
      <xdr:colOff>231775</xdr:colOff>
      <xdr:row>40</xdr:row>
      <xdr:rowOff>320675</xdr:rowOff>
    </xdr:to>
    <xdr:cxnSp macro="">
      <xdr:nvCxnSpPr>
        <xdr:cNvPr id="187" name="Connecteur droit avec flèche 186"/>
        <xdr:cNvCxnSpPr/>
      </xdr:nvCxnSpPr>
      <xdr:spPr bwMode="auto">
        <a:xfrm>
          <a:off x="30794325" y="15709105"/>
          <a:ext cx="2203450" cy="397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27</xdr:col>
      <xdr:colOff>0</xdr:colOff>
      <xdr:row>11</xdr:row>
      <xdr:rowOff>21167</xdr:rowOff>
    </xdr:from>
    <xdr:to>
      <xdr:col>28</xdr:col>
      <xdr:colOff>254000</xdr:colOff>
      <xdr:row>12</xdr:row>
      <xdr:rowOff>0</xdr:rowOff>
    </xdr:to>
    <xdr:cxnSp macro="">
      <xdr:nvCxnSpPr>
        <xdr:cNvPr id="52" name="Connecteur droit avec flèche 51"/>
        <xdr:cNvCxnSpPr/>
      </xdr:nvCxnSpPr>
      <xdr:spPr bwMode="auto">
        <a:xfrm flipV="1">
          <a:off x="12583583" y="2508250"/>
          <a:ext cx="635000" cy="359833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27</xdr:col>
      <xdr:colOff>4233</xdr:colOff>
      <xdr:row>8</xdr:row>
      <xdr:rowOff>14816</xdr:rowOff>
    </xdr:from>
    <xdr:to>
      <xdr:col>28</xdr:col>
      <xdr:colOff>254000</xdr:colOff>
      <xdr:row>8</xdr:row>
      <xdr:rowOff>359834</xdr:rowOff>
    </xdr:to>
    <xdr:cxnSp macro="">
      <xdr:nvCxnSpPr>
        <xdr:cNvPr id="53" name="Connecteur droit avec flèche 52"/>
        <xdr:cNvCxnSpPr/>
      </xdr:nvCxnSpPr>
      <xdr:spPr bwMode="auto">
        <a:xfrm>
          <a:off x="12587816" y="1358899"/>
          <a:ext cx="630767" cy="345018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27</xdr:col>
      <xdr:colOff>10583</xdr:colOff>
      <xdr:row>16</xdr:row>
      <xdr:rowOff>1</xdr:rowOff>
    </xdr:from>
    <xdr:to>
      <xdr:col>28</xdr:col>
      <xdr:colOff>254000</xdr:colOff>
      <xdr:row>16</xdr:row>
      <xdr:rowOff>359834</xdr:rowOff>
    </xdr:to>
    <xdr:cxnSp macro="">
      <xdr:nvCxnSpPr>
        <xdr:cNvPr id="56" name="Connecteur droit avec flèche 55"/>
        <xdr:cNvCxnSpPr/>
      </xdr:nvCxnSpPr>
      <xdr:spPr bwMode="auto">
        <a:xfrm>
          <a:off x="12594166" y="4392084"/>
          <a:ext cx="624417" cy="359833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27</xdr:col>
      <xdr:colOff>4233</xdr:colOff>
      <xdr:row>19</xdr:row>
      <xdr:rowOff>25400</xdr:rowOff>
    </xdr:from>
    <xdr:to>
      <xdr:col>28</xdr:col>
      <xdr:colOff>258233</xdr:colOff>
      <xdr:row>20</xdr:row>
      <xdr:rowOff>4233</xdr:rowOff>
    </xdr:to>
    <xdr:cxnSp macro="">
      <xdr:nvCxnSpPr>
        <xdr:cNvPr id="57" name="Connecteur droit avec flèche 56"/>
        <xdr:cNvCxnSpPr/>
      </xdr:nvCxnSpPr>
      <xdr:spPr bwMode="auto">
        <a:xfrm flipV="1">
          <a:off x="12587816" y="5560483"/>
          <a:ext cx="635000" cy="359833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27</xdr:col>
      <xdr:colOff>0</xdr:colOff>
      <xdr:row>27</xdr:row>
      <xdr:rowOff>21166</xdr:rowOff>
    </xdr:from>
    <xdr:to>
      <xdr:col>28</xdr:col>
      <xdr:colOff>254000</xdr:colOff>
      <xdr:row>27</xdr:row>
      <xdr:rowOff>380999</xdr:rowOff>
    </xdr:to>
    <xdr:cxnSp macro="">
      <xdr:nvCxnSpPr>
        <xdr:cNvPr id="59" name="Connecteur droit avec flèche 58"/>
        <xdr:cNvCxnSpPr/>
      </xdr:nvCxnSpPr>
      <xdr:spPr bwMode="auto">
        <a:xfrm flipV="1">
          <a:off x="12583583" y="9577916"/>
          <a:ext cx="635000" cy="359833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27</xdr:col>
      <xdr:colOff>0</xdr:colOff>
      <xdr:row>35</xdr:row>
      <xdr:rowOff>10583</xdr:rowOff>
    </xdr:from>
    <xdr:to>
      <xdr:col>28</xdr:col>
      <xdr:colOff>254000</xdr:colOff>
      <xdr:row>35</xdr:row>
      <xdr:rowOff>370416</xdr:rowOff>
    </xdr:to>
    <xdr:cxnSp macro="">
      <xdr:nvCxnSpPr>
        <xdr:cNvPr id="60" name="Connecteur droit avec flèche 59"/>
        <xdr:cNvCxnSpPr/>
      </xdr:nvCxnSpPr>
      <xdr:spPr bwMode="auto">
        <a:xfrm flipV="1">
          <a:off x="12583583" y="12615333"/>
          <a:ext cx="635000" cy="359833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27</xdr:col>
      <xdr:colOff>10584</xdr:colOff>
      <xdr:row>23</xdr:row>
      <xdr:rowOff>370416</xdr:rowOff>
    </xdr:from>
    <xdr:to>
      <xdr:col>28</xdr:col>
      <xdr:colOff>254001</xdr:colOff>
      <xdr:row>24</xdr:row>
      <xdr:rowOff>349249</xdr:rowOff>
    </xdr:to>
    <xdr:cxnSp macro="">
      <xdr:nvCxnSpPr>
        <xdr:cNvPr id="65" name="Connecteur droit avec flèche 64"/>
        <xdr:cNvCxnSpPr/>
      </xdr:nvCxnSpPr>
      <xdr:spPr bwMode="auto">
        <a:xfrm>
          <a:off x="12594167" y="8403166"/>
          <a:ext cx="624417" cy="359833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27</xdr:col>
      <xdr:colOff>10583</xdr:colOff>
      <xdr:row>32</xdr:row>
      <xdr:rowOff>0</xdr:rowOff>
    </xdr:from>
    <xdr:to>
      <xdr:col>28</xdr:col>
      <xdr:colOff>254000</xdr:colOff>
      <xdr:row>32</xdr:row>
      <xdr:rowOff>359833</xdr:rowOff>
    </xdr:to>
    <xdr:cxnSp macro="">
      <xdr:nvCxnSpPr>
        <xdr:cNvPr id="66" name="Connecteur droit avec flèche 65"/>
        <xdr:cNvCxnSpPr/>
      </xdr:nvCxnSpPr>
      <xdr:spPr bwMode="auto">
        <a:xfrm>
          <a:off x="12594166" y="11461750"/>
          <a:ext cx="624417" cy="359833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31</xdr:col>
      <xdr:colOff>38100</xdr:colOff>
      <xdr:row>10</xdr:row>
      <xdr:rowOff>19050</xdr:rowOff>
    </xdr:from>
    <xdr:to>
      <xdr:col>32</xdr:col>
      <xdr:colOff>273844</xdr:colOff>
      <xdr:row>12</xdr:row>
      <xdr:rowOff>357188</xdr:rowOff>
    </xdr:to>
    <xdr:cxnSp macro="">
      <xdr:nvCxnSpPr>
        <xdr:cNvPr id="71" name="Connecteur droit avec flèche 70"/>
        <xdr:cNvCxnSpPr/>
      </xdr:nvCxnSpPr>
      <xdr:spPr bwMode="auto">
        <a:xfrm>
          <a:off x="15373350" y="2126456"/>
          <a:ext cx="676275" cy="1100138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31</xdr:col>
      <xdr:colOff>23812</xdr:colOff>
      <xdr:row>15</xdr:row>
      <xdr:rowOff>35719</xdr:rowOff>
    </xdr:from>
    <xdr:to>
      <xdr:col>32</xdr:col>
      <xdr:colOff>250032</xdr:colOff>
      <xdr:row>18</xdr:row>
      <xdr:rowOff>11907</xdr:rowOff>
    </xdr:to>
    <xdr:cxnSp macro="">
      <xdr:nvCxnSpPr>
        <xdr:cNvPr id="72" name="Connecteur droit avec flèche 71"/>
        <xdr:cNvCxnSpPr/>
      </xdr:nvCxnSpPr>
      <xdr:spPr bwMode="auto">
        <a:xfrm flipV="1">
          <a:off x="15359062" y="4048125"/>
          <a:ext cx="666751" cy="1119188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31</xdr:col>
      <xdr:colOff>11906</xdr:colOff>
      <xdr:row>31</xdr:row>
      <xdr:rowOff>11906</xdr:rowOff>
    </xdr:from>
    <xdr:to>
      <xdr:col>32</xdr:col>
      <xdr:colOff>238126</xdr:colOff>
      <xdr:row>33</xdr:row>
      <xdr:rowOff>369094</xdr:rowOff>
    </xdr:to>
    <xdr:cxnSp macro="">
      <xdr:nvCxnSpPr>
        <xdr:cNvPr id="77" name="Connecteur droit avec flèche 76"/>
        <xdr:cNvCxnSpPr/>
      </xdr:nvCxnSpPr>
      <xdr:spPr bwMode="auto">
        <a:xfrm flipV="1">
          <a:off x="15347156" y="11096625"/>
          <a:ext cx="666751" cy="1119188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31</xdr:col>
      <xdr:colOff>27214</xdr:colOff>
      <xdr:row>25</xdr:row>
      <xdr:rowOff>380999</xdr:rowOff>
    </xdr:from>
    <xdr:to>
      <xdr:col>32</xdr:col>
      <xdr:colOff>268060</xdr:colOff>
      <xdr:row>28</xdr:row>
      <xdr:rowOff>338137</xdr:rowOff>
    </xdr:to>
    <xdr:cxnSp macro="">
      <xdr:nvCxnSpPr>
        <xdr:cNvPr id="80" name="Connecteur droit avec flèche 79"/>
        <xdr:cNvCxnSpPr/>
      </xdr:nvCxnSpPr>
      <xdr:spPr bwMode="auto">
        <a:xfrm>
          <a:off x="15294428" y="8953499"/>
          <a:ext cx="676275" cy="1100138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18</xdr:col>
      <xdr:colOff>609600</xdr:colOff>
      <xdr:row>34</xdr:row>
      <xdr:rowOff>273050</xdr:rowOff>
    </xdr:from>
    <xdr:to>
      <xdr:col>23</xdr:col>
      <xdr:colOff>704850</xdr:colOff>
      <xdr:row>36</xdr:row>
      <xdr:rowOff>152400</xdr:rowOff>
    </xdr:to>
    <xdr:cxnSp macro="">
      <xdr:nvCxnSpPr>
        <xdr:cNvPr id="64" name="Connecteur en angle 63"/>
        <xdr:cNvCxnSpPr/>
      </xdr:nvCxnSpPr>
      <xdr:spPr bwMode="auto">
        <a:xfrm>
          <a:off x="17278350" y="13379450"/>
          <a:ext cx="4819650" cy="641350"/>
        </a:xfrm>
        <a:prstGeom prst="bentConnector3">
          <a:avLst>
            <a:gd name="adj1" fmla="val 84394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21</xdr:col>
      <xdr:colOff>19050</xdr:colOff>
      <xdr:row>12</xdr:row>
      <xdr:rowOff>114300</xdr:rowOff>
    </xdr:from>
    <xdr:to>
      <xdr:col>23</xdr:col>
      <xdr:colOff>723900</xdr:colOff>
      <xdr:row>35</xdr:row>
      <xdr:rowOff>190500</xdr:rowOff>
    </xdr:to>
    <xdr:cxnSp macro="">
      <xdr:nvCxnSpPr>
        <xdr:cNvPr id="73" name="Connecteur droit avec flèche 72"/>
        <xdr:cNvCxnSpPr/>
      </xdr:nvCxnSpPr>
      <xdr:spPr bwMode="auto">
        <a:xfrm>
          <a:off x="19621500" y="4819650"/>
          <a:ext cx="2495550" cy="885825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27214</xdr:colOff>
      <xdr:row>11</xdr:row>
      <xdr:rowOff>122465</xdr:rowOff>
    </xdr:from>
    <xdr:to>
      <xdr:col>4</xdr:col>
      <xdr:colOff>0</xdr:colOff>
      <xdr:row>12</xdr:row>
      <xdr:rowOff>231322</xdr:rowOff>
    </xdr:to>
    <xdr:cxnSp macro="">
      <xdr:nvCxnSpPr>
        <xdr:cNvPr id="2" name="Connecteur droit avec flèche 1"/>
        <xdr:cNvCxnSpPr/>
      </xdr:nvCxnSpPr>
      <xdr:spPr bwMode="auto">
        <a:xfrm flipV="1">
          <a:off x="3048000" y="2816679"/>
          <a:ext cx="707571" cy="353786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3</xdr:col>
      <xdr:colOff>10583</xdr:colOff>
      <xdr:row>17</xdr:row>
      <xdr:rowOff>1</xdr:rowOff>
    </xdr:from>
    <xdr:to>
      <xdr:col>3</xdr:col>
      <xdr:colOff>721178</xdr:colOff>
      <xdr:row>18</xdr:row>
      <xdr:rowOff>108857</xdr:rowOff>
    </xdr:to>
    <xdr:cxnSp macro="">
      <xdr:nvCxnSpPr>
        <xdr:cNvPr id="3" name="Connecteur droit avec flèche 2"/>
        <xdr:cNvCxnSpPr/>
      </xdr:nvCxnSpPr>
      <xdr:spPr bwMode="auto">
        <a:xfrm>
          <a:off x="3031369" y="4163787"/>
          <a:ext cx="710595" cy="353784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3</xdr:col>
      <xdr:colOff>4233</xdr:colOff>
      <xdr:row>19</xdr:row>
      <xdr:rowOff>136071</xdr:rowOff>
    </xdr:from>
    <xdr:to>
      <xdr:col>4</xdr:col>
      <xdr:colOff>0</xdr:colOff>
      <xdr:row>21</xdr:row>
      <xdr:rowOff>4233</xdr:rowOff>
    </xdr:to>
    <xdr:cxnSp macro="">
      <xdr:nvCxnSpPr>
        <xdr:cNvPr id="4" name="Connecteur droit avec flèche 3"/>
        <xdr:cNvCxnSpPr/>
      </xdr:nvCxnSpPr>
      <xdr:spPr bwMode="auto">
        <a:xfrm flipV="1">
          <a:off x="3025019" y="4789714"/>
          <a:ext cx="730552" cy="358019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3</xdr:col>
      <xdr:colOff>0</xdr:colOff>
      <xdr:row>27</xdr:row>
      <xdr:rowOff>122465</xdr:rowOff>
    </xdr:from>
    <xdr:to>
      <xdr:col>4</xdr:col>
      <xdr:colOff>0</xdr:colOff>
      <xdr:row>28</xdr:row>
      <xdr:rowOff>238124</xdr:rowOff>
    </xdr:to>
    <xdr:cxnSp macro="">
      <xdr:nvCxnSpPr>
        <xdr:cNvPr id="5" name="Connecteur droit avec flèche 4"/>
        <xdr:cNvCxnSpPr/>
      </xdr:nvCxnSpPr>
      <xdr:spPr bwMode="auto">
        <a:xfrm flipV="1">
          <a:off x="3020786" y="6735536"/>
          <a:ext cx="734785" cy="360588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3</xdr:col>
      <xdr:colOff>10584</xdr:colOff>
      <xdr:row>24</xdr:row>
      <xdr:rowOff>237066</xdr:rowOff>
    </xdr:from>
    <xdr:to>
      <xdr:col>4</xdr:col>
      <xdr:colOff>0</xdr:colOff>
      <xdr:row>26</xdr:row>
      <xdr:rowOff>108857</xdr:rowOff>
    </xdr:to>
    <xdr:cxnSp macro="">
      <xdr:nvCxnSpPr>
        <xdr:cNvPr id="6" name="Connecteur droit avec flèche 5"/>
        <xdr:cNvCxnSpPr/>
      </xdr:nvCxnSpPr>
      <xdr:spPr bwMode="auto">
        <a:xfrm>
          <a:off x="3031370" y="6115352"/>
          <a:ext cx="724201" cy="361648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3</xdr:col>
      <xdr:colOff>11907</xdr:colOff>
      <xdr:row>8</xdr:row>
      <xdr:rowOff>235402</xdr:rowOff>
    </xdr:from>
    <xdr:to>
      <xdr:col>3</xdr:col>
      <xdr:colOff>721178</xdr:colOff>
      <xdr:row>10</xdr:row>
      <xdr:rowOff>136071</xdr:rowOff>
    </xdr:to>
    <xdr:cxnSp macro="">
      <xdr:nvCxnSpPr>
        <xdr:cNvPr id="18" name="Connecteur droit avec flèche 17"/>
        <xdr:cNvCxnSpPr/>
      </xdr:nvCxnSpPr>
      <xdr:spPr bwMode="auto">
        <a:xfrm>
          <a:off x="3032693" y="2194831"/>
          <a:ext cx="709271" cy="390526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71"/>
  <sheetViews>
    <sheetView tabSelected="1" topLeftCell="G1" zoomScale="70" zoomScaleNormal="70" workbookViewId="0">
      <selection activeCell="U48" sqref="U48"/>
    </sheetView>
  </sheetViews>
  <sheetFormatPr baseColWidth="10" defaultRowHeight="15"/>
  <cols>
    <col min="1" max="1" width="8" style="9" customWidth="1"/>
    <col min="2" max="2" width="6.5703125" style="9" customWidth="1"/>
    <col min="3" max="3" width="27.42578125" style="9" customWidth="1"/>
    <col min="4" max="4" width="25.140625" style="9" customWidth="1"/>
    <col min="5" max="5" width="13.28515625" style="9" customWidth="1"/>
    <col min="6" max="6" width="9" customWidth="1"/>
    <col min="7" max="7" width="8.5703125" style="9" customWidth="1"/>
    <col min="8" max="8" width="10.5703125" style="23" customWidth="1"/>
    <col min="9" max="9" width="8.42578125" style="9" customWidth="1"/>
    <col min="10" max="10" width="27.28515625" style="29" customWidth="1"/>
    <col min="11" max="11" width="10.28515625" style="9" customWidth="1"/>
    <col min="12" max="12" width="6" style="9" customWidth="1"/>
    <col min="13" max="13" width="7.42578125" style="9" customWidth="1"/>
    <col min="14" max="14" width="6.42578125" style="23" customWidth="1"/>
    <col min="15" max="15" width="27.28515625" style="9" customWidth="1"/>
    <col min="16" max="16" width="11.42578125" style="9" customWidth="1"/>
    <col min="17" max="17" width="7.7109375" style="9" customWidth="1"/>
    <col min="18" max="18" width="28.28515625" style="9" customWidth="1"/>
    <col min="19" max="19" width="9.7109375" style="27" customWidth="1"/>
    <col min="20" max="20" width="6.28515625" style="23" customWidth="1"/>
    <col min="21" max="21" width="29.140625" style="9" customWidth="1"/>
    <col min="22" max="22" width="13.42578125" style="9" customWidth="1"/>
    <col min="23" max="23" width="8" style="9" customWidth="1"/>
    <col min="24" max="24" width="11.140625" style="9" customWidth="1"/>
    <col min="25" max="25" width="7.140625" style="9" customWidth="1"/>
    <col min="26" max="26" width="28.42578125" style="27" customWidth="1"/>
    <col min="27" max="27" width="9.7109375" style="57" customWidth="1"/>
    <col min="28" max="28" width="6.7109375" style="9" customWidth="1"/>
    <col min="29" max="29" width="6" style="9" customWidth="1"/>
    <col min="30" max="30" width="29.42578125" style="27" customWidth="1"/>
    <col min="31" max="31" width="9.5703125" style="57" customWidth="1"/>
    <col min="32" max="32" width="8.28515625" style="9" customWidth="1"/>
    <col min="33" max="33" width="7.140625" style="9" customWidth="1"/>
    <col min="34" max="34" width="27.85546875" style="27" customWidth="1"/>
    <col min="35" max="35" width="8" style="57" customWidth="1"/>
    <col min="36" max="37" width="7.140625" style="9" customWidth="1"/>
    <col min="38" max="38" width="29.5703125" style="9" customWidth="1"/>
    <col min="39" max="39" width="9.7109375" style="9" customWidth="1"/>
    <col min="40" max="16384" width="11.42578125" style="9"/>
  </cols>
  <sheetData>
    <row r="1" spans="1:39" ht="37.5" customHeight="1">
      <c r="A1" s="21" t="s">
        <v>11</v>
      </c>
      <c r="B1" s="213"/>
      <c r="C1" s="214"/>
      <c r="E1" s="215" t="s">
        <v>13</v>
      </c>
      <c r="F1" s="216"/>
      <c r="G1" s="89"/>
      <c r="H1" s="90"/>
      <c r="I1" s="88" t="s">
        <v>12</v>
      </c>
      <c r="J1" s="221"/>
      <c r="K1" s="222"/>
      <c r="L1" s="222"/>
      <c r="M1" s="223"/>
      <c r="N1" s="207" t="s">
        <v>14</v>
      </c>
      <c r="O1" s="207"/>
      <c r="P1" s="217"/>
      <c r="Q1" s="218"/>
      <c r="R1"/>
      <c r="S1" s="220" t="s">
        <v>17</v>
      </c>
      <c r="T1" s="220"/>
      <c r="U1" s="220"/>
      <c r="V1" s="23"/>
      <c r="W1" s="23"/>
      <c r="Z1" s="9"/>
      <c r="AA1" s="9"/>
      <c r="AB1" s="27"/>
      <c r="AC1" s="57"/>
      <c r="AD1" s="9"/>
      <c r="AE1" s="9"/>
      <c r="AF1" s="57"/>
      <c r="AI1" s="9"/>
      <c r="AJ1" s="57"/>
    </row>
    <row r="2" spans="1:39" customFormat="1" ht="37.5" customHeight="1">
      <c r="K2" s="219" t="s">
        <v>9</v>
      </c>
      <c r="L2" s="219"/>
      <c r="M2" s="219"/>
      <c r="N2" s="219"/>
      <c r="O2" s="219"/>
      <c r="P2" s="219"/>
      <c r="Q2" s="219"/>
      <c r="R2" s="219"/>
      <c r="S2" s="219"/>
      <c r="T2" s="219"/>
      <c r="U2" s="219"/>
    </row>
    <row r="3" spans="1:39" customFormat="1" ht="37.5" customHeight="1" thickBot="1"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</row>
    <row r="4" spans="1:39" ht="24.75" customHeight="1" thickBot="1">
      <c r="G4"/>
      <c r="H4"/>
      <c r="I4"/>
      <c r="J4" s="128" t="s">
        <v>61</v>
      </c>
      <c r="K4"/>
      <c r="L4"/>
      <c r="N4" s="9"/>
      <c r="O4" s="205" t="s">
        <v>62</v>
      </c>
      <c r="P4" s="8"/>
      <c r="Q4" s="8"/>
      <c r="R4" s="129" t="s">
        <v>63</v>
      </c>
      <c r="S4" s="53"/>
      <c r="T4" s="9"/>
      <c r="Y4" s="27"/>
      <c r="Z4" s="28" t="s">
        <v>5</v>
      </c>
      <c r="AA4" s="8"/>
      <c r="AB4" s="8"/>
      <c r="AC4" s="8"/>
      <c r="AD4" s="28" t="s">
        <v>6</v>
      </c>
      <c r="AE4" s="8"/>
      <c r="AF4" s="8"/>
      <c r="AG4" s="8"/>
      <c r="AH4" s="8"/>
      <c r="AI4" s="28"/>
      <c r="AJ4" s="8"/>
      <c r="AK4" s="8"/>
      <c r="AL4" s="28" t="s">
        <v>7</v>
      </c>
      <c r="AM4" s="8"/>
    </row>
    <row r="5" spans="1:39" s="8" customFormat="1" ht="22.5" customHeight="1" thickBot="1">
      <c r="B5" s="91"/>
      <c r="C5" s="92"/>
      <c r="D5" s="92"/>
      <c r="E5" s="175" t="s">
        <v>22</v>
      </c>
      <c r="F5"/>
      <c r="H5" s="118"/>
    </row>
    <row r="6" spans="1:39" ht="30" customHeight="1" thickBot="1">
      <c r="A6" s="17"/>
      <c r="B6" s="93" t="s">
        <v>4</v>
      </c>
      <c r="C6" s="94" t="s">
        <v>23</v>
      </c>
      <c r="D6" s="95" t="s">
        <v>10</v>
      </c>
      <c r="E6" s="96" t="s">
        <v>56</v>
      </c>
      <c r="H6" s="119" t="s">
        <v>57</v>
      </c>
      <c r="I6" s="120" t="s">
        <v>64</v>
      </c>
      <c r="J6" s="121" t="s">
        <v>58</v>
      </c>
      <c r="K6" s="121" t="s">
        <v>59</v>
      </c>
      <c r="L6" s="179"/>
      <c r="M6" s="120" t="s">
        <v>64</v>
      </c>
      <c r="O6" s="121" t="s">
        <v>58</v>
      </c>
      <c r="P6" s="121" t="s">
        <v>59</v>
      </c>
      <c r="R6" s="121" t="s">
        <v>58</v>
      </c>
      <c r="S6" s="121" t="s">
        <v>59</v>
      </c>
      <c r="T6" s="9"/>
      <c r="U6" s="231" t="s">
        <v>16</v>
      </c>
      <c r="V6" s="231"/>
      <c r="W6" s="181"/>
    </row>
    <row r="7" spans="1:39" ht="30" customHeight="1" thickBot="1">
      <c r="A7" s="18">
        <v>1</v>
      </c>
      <c r="B7" s="97"/>
      <c r="C7" s="98" t="s">
        <v>24</v>
      </c>
      <c r="D7" s="99"/>
      <c r="E7" s="134">
        <v>1</v>
      </c>
      <c r="G7" s="140">
        <v>1</v>
      </c>
      <c r="H7" s="224">
        <v>1</v>
      </c>
      <c r="I7" s="227">
        <v>1</v>
      </c>
      <c r="J7" s="122" t="str">
        <f t="shared" ref="J7:J39" si="0">IF(ISNA(MATCH(G7,$E$7:$E$39,0)),"",INDEX($C$7:$C$39,MATCH(G7,$E$7:$E$39,0)))</f>
        <v>AA</v>
      </c>
      <c r="K7" s="125">
        <v>5</v>
      </c>
      <c r="L7"/>
      <c r="M7" s="227">
        <v>16</v>
      </c>
      <c r="N7" s="208" t="s">
        <v>1</v>
      </c>
      <c r="O7" s="78" t="str">
        <f>IF(K7=K8,"résultats",IF(K7&gt;K8,J7,J8))</f>
        <v>AB</v>
      </c>
      <c r="P7" s="125">
        <v>5</v>
      </c>
      <c r="Q7" s="24"/>
      <c r="R7" s="30" t="s">
        <v>2</v>
      </c>
      <c r="S7" s="54"/>
      <c r="T7" s="30"/>
      <c r="U7" s="67" t="s">
        <v>3</v>
      </c>
      <c r="V7" s="43"/>
      <c r="W7" s="43"/>
      <c r="Y7" s="120"/>
      <c r="Z7" s="121" t="s">
        <v>58</v>
      </c>
      <c r="AA7" s="121" t="s">
        <v>59</v>
      </c>
    </row>
    <row r="8" spans="1:39" ht="30" customHeight="1" thickBot="1">
      <c r="A8" s="19">
        <v>2</v>
      </c>
      <c r="B8" s="100"/>
      <c r="C8" s="101" t="s">
        <v>25</v>
      </c>
      <c r="D8" s="102"/>
      <c r="E8" s="135">
        <v>2</v>
      </c>
      <c r="G8" s="141">
        <v>2</v>
      </c>
      <c r="H8" s="225"/>
      <c r="I8" s="228"/>
      <c r="J8" s="123" t="str">
        <f t="shared" si="0"/>
        <v>AB</v>
      </c>
      <c r="K8" s="126">
        <v>6</v>
      </c>
      <c r="L8"/>
      <c r="M8" s="228"/>
      <c r="N8" s="209"/>
      <c r="O8" s="77" t="str">
        <f>IF(K9=K10,"résultats",IF(K9&gt;K10,J9,J10))</f>
        <v>AD</v>
      </c>
      <c r="P8" s="126">
        <v>6</v>
      </c>
      <c r="Q8" s="25"/>
      <c r="R8" s="178" t="s">
        <v>0</v>
      </c>
      <c r="S8" s="70"/>
      <c r="T8" s="31">
        <v>1</v>
      </c>
      <c r="U8" s="66" t="str">
        <f>IF(P7=P8,"résultats",IF(P7&gt;P8,O7,O8))</f>
        <v>AD</v>
      </c>
      <c r="V8" s="43"/>
      <c r="W8" s="43"/>
      <c r="Y8" s="3" t="s">
        <v>0</v>
      </c>
      <c r="Z8" s="61" t="str">
        <f>+U8</f>
        <v>AD</v>
      </c>
      <c r="AA8" s="1"/>
      <c r="AH8" s="85" t="s">
        <v>17</v>
      </c>
    </row>
    <row r="9" spans="1:39" ht="30" customHeight="1" thickBot="1">
      <c r="A9" s="19">
        <v>3</v>
      </c>
      <c r="B9" s="100"/>
      <c r="C9" s="101" t="s">
        <v>26</v>
      </c>
      <c r="D9" s="102"/>
      <c r="E9" s="136">
        <v>3</v>
      </c>
      <c r="G9" s="141">
        <v>3</v>
      </c>
      <c r="H9" s="225"/>
      <c r="I9" s="227">
        <v>2</v>
      </c>
      <c r="J9" s="122" t="str">
        <f t="shared" si="0"/>
        <v>AC</v>
      </c>
      <c r="K9" s="125">
        <v>2</v>
      </c>
      <c r="L9"/>
      <c r="M9" s="227">
        <v>15</v>
      </c>
      <c r="N9" s="210" t="s">
        <v>4</v>
      </c>
      <c r="O9" s="78" t="str">
        <f>IF(K9=K10,"résultats",IF(K9&lt;K10,J9,J10))</f>
        <v>AC</v>
      </c>
      <c r="P9" s="125">
        <v>2</v>
      </c>
      <c r="Q9" s="26"/>
      <c r="R9" s="69" t="str">
        <f>IF(P7=P8,"résultats",IF(P7&lt;P8,O7,O8))</f>
        <v>AB</v>
      </c>
      <c r="S9" s="7">
        <v>2</v>
      </c>
      <c r="T9" s="75">
        <v>2</v>
      </c>
      <c r="U9" s="76" t="str">
        <f>IF(S9=S10,"résultats",IF(S9&gt;S10,R9,R10))</f>
        <v>AA</v>
      </c>
      <c r="V9" s="43"/>
      <c r="W9" s="43"/>
      <c r="Y9" s="5"/>
      <c r="Z9" s="46" t="str">
        <f>+U17</f>
        <v>AJ</v>
      </c>
      <c r="AA9" s="11"/>
      <c r="AD9" s="121" t="s">
        <v>58</v>
      </c>
      <c r="AE9" s="121" t="s">
        <v>59</v>
      </c>
    </row>
    <row r="10" spans="1:39" ht="30" customHeight="1" thickBot="1">
      <c r="A10" s="19">
        <v>4</v>
      </c>
      <c r="B10" s="100"/>
      <c r="C10" s="101" t="s">
        <v>27</v>
      </c>
      <c r="D10" s="102"/>
      <c r="E10" s="135">
        <v>4</v>
      </c>
      <c r="G10" s="141">
        <v>4</v>
      </c>
      <c r="H10" s="226"/>
      <c r="I10" s="229"/>
      <c r="J10" s="124" t="str">
        <f t="shared" si="0"/>
        <v>AD</v>
      </c>
      <c r="K10" s="127">
        <v>3</v>
      </c>
      <c r="L10" s="149"/>
      <c r="M10" s="229"/>
      <c r="N10" s="211"/>
      <c r="O10" s="170" t="str">
        <f>IF(K7=K8,"résultats",IF(K7&lt;K8,J7,J8))</f>
        <v>AA</v>
      </c>
      <c r="P10" s="127">
        <v>3</v>
      </c>
      <c r="Q10" s="164"/>
      <c r="R10" s="165" t="str">
        <f>IF(P9=P10,"résultats",IF(P9&gt;P10,O9,O10))</f>
        <v>AA</v>
      </c>
      <c r="S10" s="166">
        <v>3</v>
      </c>
      <c r="T10" s="173">
        <v>3</v>
      </c>
      <c r="U10" s="174" t="str">
        <f>IF(S9=S10,"résultats",IF(S9&lt;S10,R9,R10))</f>
        <v>AB</v>
      </c>
      <c r="V10" s="144"/>
      <c r="W10" s="43"/>
      <c r="Y10" s="10"/>
      <c r="Z10" s="48"/>
      <c r="AA10" s="2"/>
      <c r="AC10" s="3" t="s">
        <v>0</v>
      </c>
      <c r="AD10" s="61" t="str">
        <f>IF(AA8=AA9,"résultats",IF(AA8&gt;AA9,Z8,Z9))</f>
        <v>résultats</v>
      </c>
      <c r="AE10" s="1"/>
      <c r="AF10" s="2"/>
    </row>
    <row r="11" spans="1:39" ht="30" customHeight="1" thickTop="1" thickBot="1">
      <c r="A11" s="19">
        <v>5</v>
      </c>
      <c r="B11" s="100"/>
      <c r="C11" s="101" t="s">
        <v>28</v>
      </c>
      <c r="D11" s="102"/>
      <c r="E11" s="136">
        <v>5</v>
      </c>
      <c r="G11" s="141">
        <v>5</v>
      </c>
      <c r="H11" s="232">
        <v>2</v>
      </c>
      <c r="I11" s="230">
        <v>3</v>
      </c>
      <c r="J11" s="139" t="str">
        <f t="shared" si="0"/>
        <v>AE</v>
      </c>
      <c r="K11" s="160">
        <v>5</v>
      </c>
      <c r="L11"/>
      <c r="M11" s="230">
        <v>14</v>
      </c>
      <c r="N11" s="212" t="s">
        <v>1</v>
      </c>
      <c r="O11" s="79" t="str">
        <f>IF(K11=K12,"résultats",IF(K11&gt;K12,J11,J12))</f>
        <v>AF</v>
      </c>
      <c r="P11" s="160">
        <v>5</v>
      </c>
      <c r="Q11" s="25"/>
      <c r="R11" s="62" t="s">
        <v>2</v>
      </c>
      <c r="S11" s="55"/>
      <c r="T11" s="62"/>
      <c r="U11" s="68" t="s">
        <v>3</v>
      </c>
      <c r="V11" s="43"/>
      <c r="W11" s="43"/>
      <c r="Z11" s="51"/>
      <c r="AC11" s="5"/>
      <c r="AD11" s="46" t="str">
        <f>IF(AA12=AA13,"résultats",IF(AA12&gt;AA13,Z12,Z13))</f>
        <v>résultats</v>
      </c>
      <c r="AE11" s="11"/>
      <c r="AF11" s="2"/>
    </row>
    <row r="12" spans="1:39" ht="30" customHeight="1" thickBot="1">
      <c r="A12" s="19">
        <v>6</v>
      </c>
      <c r="B12" s="100"/>
      <c r="C12" s="101" t="s">
        <v>29</v>
      </c>
      <c r="D12" s="102"/>
      <c r="E12" s="135">
        <v>6</v>
      </c>
      <c r="G12" s="141">
        <v>6</v>
      </c>
      <c r="H12" s="232"/>
      <c r="I12" s="228"/>
      <c r="J12" s="123" t="str">
        <f t="shared" si="0"/>
        <v>AF</v>
      </c>
      <c r="K12" s="126">
        <v>6</v>
      </c>
      <c r="L12"/>
      <c r="M12" s="228"/>
      <c r="N12" s="209"/>
      <c r="O12" s="71" t="str">
        <f>IF(K13=K14,"résultats",IF(K13&gt;K14,J13,J14))</f>
        <v>AH</v>
      </c>
      <c r="P12" s="126">
        <v>6</v>
      </c>
      <c r="Q12" s="25"/>
      <c r="R12" s="178" t="s">
        <v>0</v>
      </c>
      <c r="S12" s="55"/>
      <c r="T12" s="35">
        <v>1</v>
      </c>
      <c r="U12" s="66" t="str">
        <f>IF(P11=P12,"résultats",IF(P11&gt;P12,O11,O12))</f>
        <v>AH</v>
      </c>
      <c r="V12" s="43"/>
      <c r="W12" s="43"/>
      <c r="Y12" s="3" t="s">
        <v>0</v>
      </c>
      <c r="Z12" s="61" t="str">
        <f>+U12</f>
        <v>AH</v>
      </c>
      <c r="AA12" s="1"/>
      <c r="AD12" s="51"/>
    </row>
    <row r="13" spans="1:39" ht="30" customHeight="1" thickBot="1">
      <c r="A13" s="19">
        <v>7</v>
      </c>
      <c r="B13" s="100"/>
      <c r="C13" s="101" t="s">
        <v>30</v>
      </c>
      <c r="D13" s="102"/>
      <c r="E13" s="136">
        <v>7</v>
      </c>
      <c r="G13" s="141">
        <v>7</v>
      </c>
      <c r="H13" s="232"/>
      <c r="I13" s="227">
        <v>4</v>
      </c>
      <c r="J13" s="122" t="str">
        <f t="shared" si="0"/>
        <v>AG</v>
      </c>
      <c r="K13" s="125">
        <v>2</v>
      </c>
      <c r="L13"/>
      <c r="M13" s="227">
        <v>13</v>
      </c>
      <c r="N13" s="210" t="s">
        <v>4</v>
      </c>
      <c r="O13" s="78" t="str">
        <f>IF(K13=K14,"résultats",IF(K13&lt;K14,J13,J14))</f>
        <v>AG</v>
      </c>
      <c r="P13" s="125">
        <v>2</v>
      </c>
      <c r="Q13" s="26"/>
      <c r="R13" s="64" t="str">
        <f>IF(P11=P12,"résultats",IF(P11&lt;P12,O11,O12))</f>
        <v>AF</v>
      </c>
      <c r="S13" s="7">
        <v>1</v>
      </c>
      <c r="T13" s="36">
        <v>2</v>
      </c>
      <c r="U13" s="66" t="str">
        <f>IF(S13=S14,"résultats",IF(S13&gt;S14,R13,R14))</f>
        <v>AF</v>
      </c>
      <c r="V13" s="43"/>
      <c r="W13" s="43"/>
      <c r="Y13" s="5"/>
      <c r="Z13" s="46" t="str">
        <f>+U21</f>
        <v>AN</v>
      </c>
      <c r="AA13" s="11"/>
      <c r="AD13" s="51"/>
      <c r="AH13" s="121" t="s">
        <v>58</v>
      </c>
      <c r="AI13" s="121" t="s">
        <v>59</v>
      </c>
    </row>
    <row r="14" spans="1:39" ht="30" customHeight="1" thickBot="1">
      <c r="A14" s="19">
        <v>8</v>
      </c>
      <c r="B14" s="100"/>
      <c r="C14" s="101" t="s">
        <v>31</v>
      </c>
      <c r="D14" s="102"/>
      <c r="E14" s="135">
        <v>8</v>
      </c>
      <c r="G14" s="141">
        <v>8</v>
      </c>
      <c r="H14" s="233"/>
      <c r="I14" s="229"/>
      <c r="J14" s="124" t="str">
        <f t="shared" si="0"/>
        <v>AH</v>
      </c>
      <c r="K14" s="127">
        <v>3</v>
      </c>
      <c r="L14" s="149"/>
      <c r="M14" s="229"/>
      <c r="N14" s="211"/>
      <c r="O14" s="163" t="str">
        <f>IF(K11=K12,"résultats",IF(K11&lt;K12,J11,J12))</f>
        <v>AE</v>
      </c>
      <c r="P14" s="127">
        <v>3</v>
      </c>
      <c r="Q14" s="164"/>
      <c r="R14" s="165" t="str">
        <f>IF(P13=P14,"résultats",IF(P13&gt;P14,O13,O14))</f>
        <v>AE</v>
      </c>
      <c r="S14" s="166">
        <v>0</v>
      </c>
      <c r="T14" s="173">
        <v>3</v>
      </c>
      <c r="U14" s="174" t="str">
        <f>IF(S13=S14,"résultats",IF(S13&lt;S14,R13,R14))</f>
        <v>AE</v>
      </c>
      <c r="V14" s="144"/>
      <c r="W14" s="43"/>
      <c r="Z14" s="51"/>
      <c r="AC14" s="10"/>
      <c r="AD14" s="48"/>
      <c r="AE14" s="2"/>
      <c r="AF14" s="2"/>
      <c r="AG14" s="3" t="s">
        <v>0</v>
      </c>
      <c r="AH14" s="61" t="str">
        <f>IF(AE10=AE11,"résultats",IF(AE10&gt;AE11,AD10,AD11))</f>
        <v>résultats</v>
      </c>
      <c r="AI14" s="1"/>
    </row>
    <row r="15" spans="1:39" ht="30" customHeight="1" thickTop="1" thickBot="1">
      <c r="A15" s="19">
        <v>9</v>
      </c>
      <c r="B15" s="100"/>
      <c r="C15" s="101" t="s">
        <v>32</v>
      </c>
      <c r="D15" s="102"/>
      <c r="E15" s="136">
        <v>9</v>
      </c>
      <c r="G15" s="141">
        <v>9</v>
      </c>
      <c r="H15" s="131"/>
      <c r="I15" s="172">
        <v>5</v>
      </c>
      <c r="J15" s="139" t="str">
        <f t="shared" si="0"/>
        <v>AI</v>
      </c>
      <c r="K15" s="160">
        <v>5</v>
      </c>
      <c r="L15"/>
      <c r="M15" s="230">
        <v>12</v>
      </c>
      <c r="N15" s="212" t="s">
        <v>1</v>
      </c>
      <c r="O15" s="79" t="str">
        <f>IF(K15=K16,"résultats",IF(K15&gt;K16,J15,J16))</f>
        <v>AJ</v>
      </c>
      <c r="P15" s="160">
        <v>5</v>
      </c>
      <c r="Q15" s="25"/>
      <c r="R15" s="62" t="s">
        <v>2</v>
      </c>
      <c r="S15" s="55"/>
      <c r="T15" s="62"/>
      <c r="U15" s="68" t="s">
        <v>3</v>
      </c>
      <c r="Z15" s="51"/>
      <c r="AD15" s="51"/>
      <c r="AG15" s="5"/>
      <c r="AH15" s="46" t="str">
        <f>IF(AE18=AE19,"résultats",IF(AE18&gt;AE19,AD18,AD19))</f>
        <v>résultats</v>
      </c>
      <c r="AI15" s="11"/>
    </row>
    <row r="16" spans="1:39" ht="30" customHeight="1" thickBot="1">
      <c r="A16" s="19">
        <v>10</v>
      </c>
      <c r="B16" s="100"/>
      <c r="C16" s="101" t="s">
        <v>33</v>
      </c>
      <c r="D16" s="102"/>
      <c r="E16" s="135">
        <v>10</v>
      </c>
      <c r="G16" s="141">
        <v>10</v>
      </c>
      <c r="H16" s="132">
        <v>3</v>
      </c>
      <c r="I16" s="138"/>
      <c r="J16" s="123" t="str">
        <f t="shared" si="0"/>
        <v>AJ</v>
      </c>
      <c r="K16" s="126">
        <v>6</v>
      </c>
      <c r="L16"/>
      <c r="M16" s="234"/>
      <c r="N16" s="209"/>
      <c r="O16" s="77" t="str">
        <f>IF(K17=K18,"résultats",IF(K17&gt;K18,J17,J18))</f>
        <v>AL</v>
      </c>
      <c r="P16" s="126">
        <v>6</v>
      </c>
      <c r="Q16" s="25"/>
      <c r="R16" s="178" t="s">
        <v>0</v>
      </c>
      <c r="S16" s="55"/>
      <c r="T16" s="35">
        <v>1</v>
      </c>
      <c r="U16" s="66" t="str">
        <f>IF(P15=P16,"résultats",IF(P15&gt;P16,O15,O16))</f>
        <v>AL</v>
      </c>
      <c r="Y16" s="3" t="s">
        <v>0</v>
      </c>
      <c r="Z16" s="61" t="str">
        <f>+U16</f>
        <v>AL</v>
      </c>
      <c r="AA16" s="1"/>
      <c r="AD16" s="51"/>
    </row>
    <row r="17" spans="1:39" ht="30" customHeight="1" thickBot="1">
      <c r="A17" s="19">
        <v>11</v>
      </c>
      <c r="B17" s="100"/>
      <c r="C17" s="101" t="s">
        <v>34</v>
      </c>
      <c r="D17" s="102"/>
      <c r="E17" s="136">
        <v>11</v>
      </c>
      <c r="G17" s="141">
        <v>11</v>
      </c>
      <c r="H17" s="32"/>
      <c r="I17" s="227">
        <v>6</v>
      </c>
      <c r="J17" s="122" t="str">
        <f t="shared" si="0"/>
        <v>AK</v>
      </c>
      <c r="K17" s="125">
        <v>2</v>
      </c>
      <c r="L17"/>
      <c r="M17" s="227">
        <v>11</v>
      </c>
      <c r="N17" s="210" t="s">
        <v>4</v>
      </c>
      <c r="O17" s="78" t="str">
        <f>IF(K17=K18,"résultats",IF(K17&lt;K18,J17,J18))</f>
        <v>AK</v>
      </c>
      <c r="P17" s="125">
        <v>2</v>
      </c>
      <c r="Q17" s="26"/>
      <c r="R17" s="64" t="str">
        <f>IF(P15=P16,"résultats",IF(P15&lt;P16,O15,O16))</f>
        <v>AJ</v>
      </c>
      <c r="S17" s="7">
        <v>1</v>
      </c>
      <c r="T17" s="36">
        <v>2</v>
      </c>
      <c r="U17" s="49" t="str">
        <f>IF(S17=S18,"résultats",IF(S17&gt;S18,R17,R18))</f>
        <v>AJ</v>
      </c>
      <c r="V17" s="43"/>
      <c r="W17" s="43"/>
      <c r="Y17" s="5"/>
      <c r="Z17" s="46" t="str">
        <f>+U25</f>
        <v>AR</v>
      </c>
      <c r="AA17" s="11"/>
      <c r="AD17" s="52"/>
    </row>
    <row r="18" spans="1:39" ht="30" customHeight="1" thickBot="1">
      <c r="A18" s="19">
        <v>12</v>
      </c>
      <c r="B18" s="100"/>
      <c r="C18" s="101" t="s">
        <v>35</v>
      </c>
      <c r="D18" s="102"/>
      <c r="E18" s="135">
        <v>12</v>
      </c>
      <c r="G18" s="141">
        <v>12</v>
      </c>
      <c r="H18" s="162"/>
      <c r="I18" s="229"/>
      <c r="J18" s="124" t="str">
        <f t="shared" si="0"/>
        <v>AL</v>
      </c>
      <c r="K18" s="127">
        <v>3</v>
      </c>
      <c r="L18" s="149"/>
      <c r="M18" s="229"/>
      <c r="N18" s="211"/>
      <c r="O18" s="163" t="str">
        <f>IF(K15=K16,"résultats",IF(K15&lt;K16,J15,J16))</f>
        <v>AI</v>
      </c>
      <c r="P18" s="127">
        <v>3</v>
      </c>
      <c r="Q18" s="164"/>
      <c r="R18" s="165" t="str">
        <f>IF(P17=P18,"résultats",IF(P17&gt;P18,O17,O18))</f>
        <v>AI</v>
      </c>
      <c r="S18" s="166">
        <v>0</v>
      </c>
      <c r="T18" s="167"/>
      <c r="U18" s="168"/>
      <c r="V18" s="144"/>
      <c r="W18" s="43"/>
      <c r="Y18" s="10"/>
      <c r="Z18" s="48"/>
      <c r="AA18" s="2"/>
      <c r="AC18" s="3" t="s">
        <v>0</v>
      </c>
      <c r="AD18" s="61" t="str">
        <f>IF(AA16=AA17,"résultats",IF(AA16&gt;AA17,Z16,Z17))</f>
        <v>résultats</v>
      </c>
      <c r="AE18" s="1"/>
      <c r="AF18" s="2"/>
    </row>
    <row r="19" spans="1:39" ht="30" customHeight="1" thickTop="1" thickBot="1">
      <c r="A19" s="19">
        <v>13</v>
      </c>
      <c r="B19" s="100"/>
      <c r="C19" s="101" t="s">
        <v>36</v>
      </c>
      <c r="D19" s="103"/>
      <c r="E19" s="136">
        <v>13</v>
      </c>
      <c r="G19" s="141">
        <v>13</v>
      </c>
      <c r="H19" s="131"/>
      <c r="I19" s="230">
        <v>7</v>
      </c>
      <c r="J19" s="139" t="str">
        <f t="shared" si="0"/>
        <v>AM</v>
      </c>
      <c r="K19" s="160">
        <v>5</v>
      </c>
      <c r="L19"/>
      <c r="M19" s="230">
        <v>10</v>
      </c>
      <c r="N19" s="212" t="s">
        <v>1</v>
      </c>
      <c r="O19" s="79" t="str">
        <f>IF(K19=K20,"résultats",IF(K19&gt;K20,J19,J20))</f>
        <v>AN</v>
      </c>
      <c r="P19" s="160">
        <v>5</v>
      </c>
      <c r="Q19" s="25"/>
      <c r="R19" s="62" t="s">
        <v>2</v>
      </c>
      <c r="S19" s="55"/>
      <c r="T19" s="62"/>
      <c r="U19" s="68" t="s">
        <v>3</v>
      </c>
      <c r="Z19" s="51"/>
      <c r="AC19" s="5"/>
      <c r="AD19" s="46" t="str">
        <f>IF(AA20=AA21,"résultats",IF(AA20&gt;AA21,Z20,Z21))</f>
        <v>résultats</v>
      </c>
      <c r="AE19" s="11"/>
      <c r="AF19" s="2"/>
    </row>
    <row r="20" spans="1:39" ht="30" customHeight="1" thickBot="1">
      <c r="A20" s="19">
        <v>14</v>
      </c>
      <c r="B20" s="100"/>
      <c r="C20" s="101" t="s">
        <v>37</v>
      </c>
      <c r="D20" s="102"/>
      <c r="E20" s="135">
        <v>14</v>
      </c>
      <c r="G20" s="141">
        <v>14</v>
      </c>
      <c r="H20" s="132">
        <v>4</v>
      </c>
      <c r="I20" s="228"/>
      <c r="J20" s="123" t="str">
        <f t="shared" si="0"/>
        <v>AN</v>
      </c>
      <c r="K20" s="126">
        <v>6</v>
      </c>
      <c r="L20"/>
      <c r="M20" s="228"/>
      <c r="N20" s="209"/>
      <c r="O20" s="71" t="str">
        <f>IF(K21=K22,"résultats",IF(K21&gt;K22,J21,J22))</f>
        <v>AP</v>
      </c>
      <c r="P20" s="126">
        <v>6</v>
      </c>
      <c r="Q20" s="25"/>
      <c r="R20" s="178" t="s">
        <v>0</v>
      </c>
      <c r="S20" s="55"/>
      <c r="T20" s="35">
        <v>1</v>
      </c>
      <c r="U20" s="66" t="str">
        <f>IF(P19=P20,"résultats",IF(P19&gt;P20,O19,O20))</f>
        <v>AP</v>
      </c>
      <c r="Y20" s="3" t="s">
        <v>0</v>
      </c>
      <c r="Z20" s="61" t="str">
        <f>+U20</f>
        <v>AP</v>
      </c>
      <c r="AA20" s="1"/>
      <c r="AD20" s="51"/>
    </row>
    <row r="21" spans="1:39" ht="30" customHeight="1" thickBot="1">
      <c r="A21" s="19">
        <v>15</v>
      </c>
      <c r="B21" s="104"/>
      <c r="C21" s="105" t="s">
        <v>38</v>
      </c>
      <c r="D21" s="102"/>
      <c r="E21" s="136">
        <v>15</v>
      </c>
      <c r="G21" s="141">
        <v>15</v>
      </c>
      <c r="H21" s="32"/>
      <c r="I21" s="227">
        <v>8</v>
      </c>
      <c r="J21" s="122" t="str">
        <f t="shared" si="0"/>
        <v>AO</v>
      </c>
      <c r="K21" s="125">
        <v>2</v>
      </c>
      <c r="L21"/>
      <c r="M21" s="227">
        <v>9</v>
      </c>
      <c r="N21" s="210" t="s">
        <v>4</v>
      </c>
      <c r="O21" s="78" t="str">
        <f>IF(K21=K22,"résultats",IF(K21&lt;K22,J21,J22))</f>
        <v>AO</v>
      </c>
      <c r="P21" s="125">
        <v>2</v>
      </c>
      <c r="Q21" s="26"/>
      <c r="R21" s="64" t="str">
        <f>IF(P19=P20,"résultats",IF(P19&lt;P20,O19,O20))</f>
        <v>AN</v>
      </c>
      <c r="S21" s="7">
        <v>1</v>
      </c>
      <c r="T21" s="36">
        <v>2</v>
      </c>
      <c r="U21" s="49" t="str">
        <f>IF(S21=S22,"résultats",IF(S21&gt;S22,R21,R22))</f>
        <v>AN</v>
      </c>
      <c r="V21" s="43"/>
      <c r="W21" s="43"/>
      <c r="Y21" s="5"/>
      <c r="Z21" s="46" t="str">
        <f>+U29</f>
        <v>AV</v>
      </c>
      <c r="AA21" s="11"/>
      <c r="AD21" s="51"/>
    </row>
    <row r="22" spans="1:39" ht="31.5" customHeight="1" thickBot="1">
      <c r="A22" s="19">
        <v>16</v>
      </c>
      <c r="B22" s="106"/>
      <c r="C22" s="101" t="s">
        <v>39</v>
      </c>
      <c r="D22" s="102"/>
      <c r="E22" s="135">
        <v>16</v>
      </c>
      <c r="G22" s="141">
        <v>16</v>
      </c>
      <c r="H22" s="162"/>
      <c r="I22" s="229"/>
      <c r="J22" s="124" t="str">
        <f t="shared" si="0"/>
        <v>AP</v>
      </c>
      <c r="K22" s="127">
        <v>3</v>
      </c>
      <c r="L22" s="149"/>
      <c r="M22" s="229"/>
      <c r="N22" s="211"/>
      <c r="O22" s="170" t="str">
        <f>IF(K19=K20,"résultats",IF(K19&lt;K20,J19,J20))</f>
        <v>AM</v>
      </c>
      <c r="P22" s="127">
        <v>3</v>
      </c>
      <c r="Q22" s="164"/>
      <c r="R22" s="171" t="str">
        <f>IF(P21=P22,"résultats",IF(P21&gt;P22,O21,O22))</f>
        <v>AM</v>
      </c>
      <c r="S22" s="166">
        <v>0</v>
      </c>
      <c r="T22" s="167"/>
      <c r="U22" s="168"/>
      <c r="V22" s="144"/>
      <c r="W22" s="43"/>
      <c r="Z22" s="51"/>
      <c r="AD22" s="51"/>
      <c r="AL22" s="121" t="s">
        <v>58</v>
      </c>
      <c r="AM22" s="121" t="s">
        <v>59</v>
      </c>
    </row>
    <row r="23" spans="1:39" ht="30" customHeight="1" thickTop="1" thickBot="1">
      <c r="A23" s="19">
        <v>17</v>
      </c>
      <c r="B23" s="104"/>
      <c r="C23" s="105" t="s">
        <v>40</v>
      </c>
      <c r="D23" s="102"/>
      <c r="E23" s="136">
        <v>17</v>
      </c>
      <c r="G23" s="141">
        <v>17</v>
      </c>
      <c r="H23" s="131"/>
      <c r="I23" s="230">
        <v>9</v>
      </c>
      <c r="J23" s="139" t="str">
        <f t="shared" si="0"/>
        <v>AQ</v>
      </c>
      <c r="K23" s="160">
        <v>5</v>
      </c>
      <c r="L23"/>
      <c r="M23" s="230">
        <v>8</v>
      </c>
      <c r="N23" s="212" t="s">
        <v>1</v>
      </c>
      <c r="O23" s="79" t="str">
        <f>IF(K23=K24,"résultats",IF(K23&gt;K24,J23,J24))</f>
        <v>AR</v>
      </c>
      <c r="P23" s="160">
        <v>5</v>
      </c>
      <c r="Q23" s="25"/>
      <c r="R23" s="62" t="s">
        <v>2</v>
      </c>
      <c r="S23" s="55"/>
      <c r="T23" s="62"/>
      <c r="U23" s="68" t="s">
        <v>3</v>
      </c>
      <c r="Z23" s="51"/>
      <c r="AD23" s="51"/>
      <c r="AK23" s="3" t="s">
        <v>0</v>
      </c>
      <c r="AL23" s="61" t="str">
        <f>IF(AI14=AI15,"résultats",IF(AI14&gt;AI15,AH14,AH15))</f>
        <v>résultats</v>
      </c>
      <c r="AM23" s="1"/>
    </row>
    <row r="24" spans="1:39" ht="30" customHeight="1" thickBot="1">
      <c r="A24" s="19">
        <v>18</v>
      </c>
      <c r="B24" s="106"/>
      <c r="C24" s="101" t="s">
        <v>41</v>
      </c>
      <c r="D24" s="102"/>
      <c r="E24" s="135">
        <v>18</v>
      </c>
      <c r="G24" s="141">
        <v>18</v>
      </c>
      <c r="H24" s="132">
        <v>5</v>
      </c>
      <c r="I24" s="228"/>
      <c r="J24" s="123" t="str">
        <f t="shared" si="0"/>
        <v>AR</v>
      </c>
      <c r="K24" s="126">
        <v>6</v>
      </c>
      <c r="L24"/>
      <c r="M24" s="228"/>
      <c r="N24" s="209"/>
      <c r="O24" s="71" t="str">
        <f>IF(K25=K26,"résultats",IF(K25&gt;K26,J25,J26))</f>
        <v>AT</v>
      </c>
      <c r="P24" s="126">
        <v>6</v>
      </c>
      <c r="Q24" s="25"/>
      <c r="R24" s="178" t="s">
        <v>0</v>
      </c>
      <c r="S24" s="55"/>
      <c r="T24" s="31">
        <v>1</v>
      </c>
      <c r="U24" s="49" t="str">
        <f>IF(P23=P24,"résultats",IF(P23&gt;P24,O23,O24))</f>
        <v>AT</v>
      </c>
      <c r="Y24" s="3" t="s">
        <v>0</v>
      </c>
      <c r="Z24" s="61" t="str">
        <f>+U24</f>
        <v>AT</v>
      </c>
      <c r="AA24" s="1"/>
      <c r="AD24" s="51"/>
      <c r="AK24" s="5"/>
      <c r="AL24" s="46" t="str">
        <f>IF(AI30=AI31,"résultats",IF(AI30&gt;AI31,AH30,AH31))</f>
        <v>résultats</v>
      </c>
      <c r="AM24" s="11"/>
    </row>
    <row r="25" spans="1:39" ht="30" customHeight="1" thickBot="1">
      <c r="A25" s="19">
        <v>19</v>
      </c>
      <c r="B25" s="107"/>
      <c r="C25" s="105" t="s">
        <v>10</v>
      </c>
      <c r="D25" s="102"/>
      <c r="E25" s="136">
        <v>19</v>
      </c>
      <c r="G25" s="141">
        <v>19</v>
      </c>
      <c r="H25" s="32"/>
      <c r="I25" s="227">
        <v>10</v>
      </c>
      <c r="J25" s="122" t="str">
        <f t="shared" si="0"/>
        <v>AS</v>
      </c>
      <c r="K25" s="125">
        <v>2</v>
      </c>
      <c r="L25"/>
      <c r="M25" s="227">
        <v>7</v>
      </c>
      <c r="N25" s="210" t="s">
        <v>4</v>
      </c>
      <c r="O25" s="78" t="str">
        <f>IF(K25=K26,"résultats",IF(K25&lt;K26,J25,J26))</f>
        <v>AS</v>
      </c>
      <c r="P25" s="125">
        <v>2</v>
      </c>
      <c r="Q25" s="26"/>
      <c r="R25" s="65" t="str">
        <f>IF(P23=P24,"résultats",IF(P23&lt;P24,O23,O24))</f>
        <v>AR</v>
      </c>
      <c r="S25" s="7">
        <v>1</v>
      </c>
      <c r="T25" s="33">
        <v>2</v>
      </c>
      <c r="U25" s="49" t="str">
        <f>IF(S25=S26,"résultats",IF(S25&gt;S26,R25,R26))</f>
        <v>AR</v>
      </c>
      <c r="Y25" s="5"/>
      <c r="Z25" s="46" t="str">
        <f>+U33</f>
        <v>AZ</v>
      </c>
      <c r="AA25" s="11"/>
      <c r="AD25" s="52"/>
    </row>
    <row r="26" spans="1:39" ht="30" customHeight="1" thickBot="1">
      <c r="A26" s="19">
        <v>20</v>
      </c>
      <c r="B26" s="108"/>
      <c r="C26" s="101" t="s">
        <v>42</v>
      </c>
      <c r="D26" s="102"/>
      <c r="E26" s="135">
        <v>20</v>
      </c>
      <c r="G26" s="141">
        <v>20</v>
      </c>
      <c r="H26" s="162"/>
      <c r="I26" s="229"/>
      <c r="J26" s="124" t="str">
        <f t="shared" si="0"/>
        <v>AT</v>
      </c>
      <c r="K26" s="127">
        <v>3</v>
      </c>
      <c r="L26" s="149"/>
      <c r="M26" s="229"/>
      <c r="N26" s="211"/>
      <c r="O26" s="163" t="str">
        <f>IF(K23=K24,"résultats",IF(K23&lt;K24,J23,J24))</f>
        <v>AQ</v>
      </c>
      <c r="P26" s="127">
        <v>3</v>
      </c>
      <c r="Q26" s="164"/>
      <c r="R26" s="169" t="str">
        <f>IF(P25=P26,"résultats",IF(P25&gt;P26,O25,O26))</f>
        <v>AQ</v>
      </c>
      <c r="S26" s="166">
        <v>0</v>
      </c>
      <c r="T26" s="167"/>
      <c r="U26" s="168"/>
      <c r="V26" s="149"/>
      <c r="W26" s="12"/>
      <c r="Y26" s="10"/>
      <c r="Z26" s="48"/>
      <c r="AA26" s="2"/>
      <c r="AC26" s="3" t="s">
        <v>0</v>
      </c>
      <c r="AD26" s="61" t="str">
        <f>IF(AA24=AA25,"résultats",IF(AA24&gt;AA25,Z24,Z25))</f>
        <v>résultats</v>
      </c>
      <c r="AE26" s="1"/>
      <c r="AF26" s="2"/>
    </row>
    <row r="27" spans="1:39" ht="30" customHeight="1" thickTop="1" thickBot="1">
      <c r="A27" s="19">
        <v>21</v>
      </c>
      <c r="B27" s="107"/>
      <c r="C27" s="105" t="s">
        <v>43</v>
      </c>
      <c r="D27" s="102"/>
      <c r="E27" s="136">
        <v>21</v>
      </c>
      <c r="G27" s="141">
        <v>21</v>
      </c>
      <c r="H27" s="131"/>
      <c r="I27" s="230">
        <v>11</v>
      </c>
      <c r="J27" s="139" t="str">
        <f t="shared" si="0"/>
        <v>AU</v>
      </c>
      <c r="K27" s="160">
        <v>5</v>
      </c>
      <c r="L27"/>
      <c r="M27" s="230">
        <v>6</v>
      </c>
      <c r="N27" s="212" t="s">
        <v>1</v>
      </c>
      <c r="O27" s="79" t="str">
        <f>IF(K27=K28,"résultats",IF(K27&gt;K28,J27,J28))</f>
        <v>AV</v>
      </c>
      <c r="P27" s="160">
        <v>5</v>
      </c>
      <c r="Q27" s="25"/>
      <c r="R27" s="62" t="s">
        <v>2</v>
      </c>
      <c r="S27" s="55"/>
      <c r="T27" s="63"/>
      <c r="U27" s="68" t="s">
        <v>3</v>
      </c>
      <c r="Z27" s="51"/>
      <c r="AC27" s="5"/>
      <c r="AD27" s="46" t="str">
        <f>IF(AA28=AA29,"résultats",IF(AA28&gt;AA29,Z28,Z29))</f>
        <v>résultats</v>
      </c>
      <c r="AE27" s="11"/>
      <c r="AF27" s="2"/>
    </row>
    <row r="28" spans="1:39" ht="30" customHeight="1" thickBot="1">
      <c r="A28" s="19">
        <v>22</v>
      </c>
      <c r="B28" s="108"/>
      <c r="C28" s="101" t="s">
        <v>44</v>
      </c>
      <c r="D28" s="102"/>
      <c r="E28" s="135">
        <v>22</v>
      </c>
      <c r="G28" s="141">
        <v>22</v>
      </c>
      <c r="H28" s="132">
        <v>6</v>
      </c>
      <c r="I28" s="228"/>
      <c r="J28" s="123" t="str">
        <f t="shared" si="0"/>
        <v>AV</v>
      </c>
      <c r="K28" s="126">
        <v>6</v>
      </c>
      <c r="L28"/>
      <c r="M28" s="228"/>
      <c r="N28" s="209"/>
      <c r="O28" s="71" t="str">
        <f>IF(K29=K30,"résultats",IF(K29&gt;K30,J29,J30))</f>
        <v>AX</v>
      </c>
      <c r="P28" s="126">
        <v>6</v>
      </c>
      <c r="Q28" s="25"/>
      <c r="R28" s="178" t="s">
        <v>0</v>
      </c>
      <c r="S28" s="55"/>
      <c r="T28" s="36">
        <v>1</v>
      </c>
      <c r="U28" s="66" t="str">
        <f>IF(P27=P28,"résultats",IF(P27&gt;P28,O27,O28))</f>
        <v>AX</v>
      </c>
      <c r="Y28" s="3" t="s">
        <v>0</v>
      </c>
      <c r="Z28" s="80" t="str">
        <f>+U28</f>
        <v>AX</v>
      </c>
      <c r="AA28" s="1"/>
      <c r="AD28" s="51"/>
    </row>
    <row r="29" spans="1:39" ht="30" customHeight="1" thickBot="1">
      <c r="A29" s="19">
        <v>23</v>
      </c>
      <c r="B29" s="107"/>
      <c r="C29" s="105" t="s">
        <v>45</v>
      </c>
      <c r="D29" s="109"/>
      <c r="E29" s="136">
        <v>23</v>
      </c>
      <c r="G29" s="141">
        <v>23</v>
      </c>
      <c r="H29" s="32"/>
      <c r="I29" s="227">
        <v>12</v>
      </c>
      <c r="J29" s="122" t="str">
        <f t="shared" si="0"/>
        <v>AW</v>
      </c>
      <c r="K29" s="125">
        <v>2</v>
      </c>
      <c r="L29"/>
      <c r="M29" s="227">
        <v>5</v>
      </c>
      <c r="N29" s="210" t="s">
        <v>4</v>
      </c>
      <c r="O29" s="79" t="str">
        <f>IF(K29=K30,"résultats",IF(K29&lt;K30,J29,J30))</f>
        <v>AW</v>
      </c>
      <c r="P29" s="125">
        <v>2</v>
      </c>
      <c r="Q29" s="26"/>
      <c r="R29" s="64" t="str">
        <f>IF(P27=P28,"résultats",IF(P27&lt;P28,O27,O28))</f>
        <v>AV</v>
      </c>
      <c r="S29" s="7">
        <v>1</v>
      </c>
      <c r="T29" s="36">
        <v>2</v>
      </c>
      <c r="U29" s="49" t="str">
        <f>IF(S29=S30,"résultats",IF(S29&gt;S30,R29,R30))</f>
        <v>AV</v>
      </c>
      <c r="Y29" s="5"/>
      <c r="Z29" s="81" t="str">
        <f>IF(V36=V37,"résultats",IF(V36&gt;V37,U36,U37))</f>
        <v>BE</v>
      </c>
      <c r="AA29" s="11"/>
      <c r="AD29" s="51"/>
      <c r="AH29" s="34"/>
    </row>
    <row r="30" spans="1:39" ht="30" customHeight="1" thickBot="1">
      <c r="A30" s="19">
        <v>24</v>
      </c>
      <c r="B30" s="65"/>
      <c r="C30" s="101" t="s">
        <v>46</v>
      </c>
      <c r="D30" s="102"/>
      <c r="E30" s="135">
        <v>24</v>
      </c>
      <c r="G30" s="141">
        <v>24</v>
      </c>
      <c r="H30" s="162"/>
      <c r="I30" s="229"/>
      <c r="J30" s="124" t="str">
        <f t="shared" si="0"/>
        <v>AX</v>
      </c>
      <c r="K30" s="127">
        <v>3</v>
      </c>
      <c r="L30" s="149"/>
      <c r="M30" s="229"/>
      <c r="N30" s="211"/>
      <c r="O30" s="163" t="str">
        <f>IF(K27=K28,"résultats",IF(K27&lt;K28,J27,J28))</f>
        <v>AU</v>
      </c>
      <c r="P30" s="127">
        <v>3</v>
      </c>
      <c r="Q30" s="164"/>
      <c r="R30" s="165" t="str">
        <f>IF(P29=P30,"résultats",IF(P29&gt;P30,O29,O30))</f>
        <v>AU</v>
      </c>
      <c r="S30" s="166">
        <v>0</v>
      </c>
      <c r="T30" s="167"/>
      <c r="U30" s="168"/>
      <c r="V30" s="149"/>
      <c r="W30" s="12"/>
      <c r="Z30" s="82"/>
      <c r="AC30" s="10"/>
      <c r="AD30" s="48"/>
      <c r="AE30" s="2"/>
      <c r="AF30" s="2"/>
      <c r="AG30" s="3" t="s">
        <v>0</v>
      </c>
      <c r="AH30" s="61" t="str">
        <f>IF(AE26=AE27,"résultats",IF(AE26&gt;AE27,AD26,AD27))</f>
        <v>résultats</v>
      </c>
      <c r="AI30" s="1"/>
    </row>
    <row r="31" spans="1:39" ht="30" customHeight="1" thickTop="1" thickBot="1">
      <c r="A31" s="19">
        <v>25</v>
      </c>
      <c r="B31" s="107"/>
      <c r="C31" s="105" t="s">
        <v>47</v>
      </c>
      <c r="D31" s="109"/>
      <c r="E31" s="136">
        <v>25</v>
      </c>
      <c r="G31" s="141">
        <v>25</v>
      </c>
      <c r="H31" s="131"/>
      <c r="I31" s="230">
        <v>13</v>
      </c>
      <c r="J31" s="139" t="str">
        <f t="shared" si="0"/>
        <v>AY</v>
      </c>
      <c r="K31" s="160">
        <v>5</v>
      </c>
      <c r="L31"/>
      <c r="M31" s="230">
        <v>4</v>
      </c>
      <c r="N31" s="212" t="s">
        <v>1</v>
      </c>
      <c r="O31" s="79" t="str">
        <f>IF(K31=K32,"résultats",IF(K31&gt;K32,J31,J32))</f>
        <v>AZ</v>
      </c>
      <c r="P31" s="160">
        <v>5</v>
      </c>
      <c r="Q31" s="25"/>
      <c r="R31" s="62" t="s">
        <v>2</v>
      </c>
      <c r="S31" s="55"/>
      <c r="T31" s="63"/>
      <c r="U31" s="68" t="s">
        <v>3</v>
      </c>
      <c r="Z31" s="82"/>
      <c r="AD31" s="51"/>
      <c r="AG31" s="5"/>
      <c r="AH31" s="46" t="str">
        <f>IF(AE34=AE35,"résultats",IF(AE34&gt;AE35,AD34,AD35))</f>
        <v>résultats</v>
      </c>
      <c r="AI31" s="11"/>
    </row>
    <row r="32" spans="1:39" ht="30" customHeight="1" thickBot="1">
      <c r="A32" s="19">
        <v>26</v>
      </c>
      <c r="B32" s="65"/>
      <c r="C32" s="101" t="s">
        <v>48</v>
      </c>
      <c r="D32" s="102"/>
      <c r="E32" s="135">
        <v>26</v>
      </c>
      <c r="G32" s="141">
        <v>26</v>
      </c>
      <c r="H32" s="132">
        <v>7</v>
      </c>
      <c r="I32" s="228"/>
      <c r="J32" s="123" t="str">
        <f t="shared" si="0"/>
        <v>AZ</v>
      </c>
      <c r="K32" s="126">
        <v>6</v>
      </c>
      <c r="L32"/>
      <c r="M32" s="228"/>
      <c r="N32" s="209"/>
      <c r="O32" s="71" t="str">
        <f>IF(K33=K34,"résultats",IF(K33&gt;K34,J33,J34))</f>
        <v>BB</v>
      </c>
      <c r="P32" s="126">
        <v>6</v>
      </c>
      <c r="Q32" s="25"/>
      <c r="R32" s="178" t="s">
        <v>0</v>
      </c>
      <c r="S32" s="55"/>
      <c r="T32" s="36">
        <v>1</v>
      </c>
      <c r="U32" s="66" t="str">
        <f>IF(P31=P32,"résultats",IF(P31&gt;P32,O31,O32))</f>
        <v>BB</v>
      </c>
      <c r="Y32" s="3" t="s">
        <v>0</v>
      </c>
      <c r="Z32" s="180" t="str">
        <f>+U32</f>
        <v>BB</v>
      </c>
      <c r="AA32" s="1"/>
      <c r="AD32" s="51"/>
    </row>
    <row r="33" spans="1:41" ht="30" customHeight="1" thickBot="1">
      <c r="A33" s="19">
        <v>27</v>
      </c>
      <c r="B33" s="107"/>
      <c r="C33" s="101" t="s">
        <v>49</v>
      </c>
      <c r="D33" s="109"/>
      <c r="E33" s="136">
        <v>27</v>
      </c>
      <c r="G33" s="141">
        <v>27</v>
      </c>
      <c r="H33" s="32"/>
      <c r="I33" s="227">
        <v>14</v>
      </c>
      <c r="J33" s="122" t="str">
        <f t="shared" si="0"/>
        <v>BA</v>
      </c>
      <c r="K33" s="125">
        <v>2</v>
      </c>
      <c r="L33"/>
      <c r="M33" s="227">
        <v>3</v>
      </c>
      <c r="N33" s="210" t="s">
        <v>4</v>
      </c>
      <c r="O33" s="79" t="str">
        <f>IF(K33=K34,"résultats",IF(K33&lt;K34,J33,J34))</f>
        <v>BA</v>
      </c>
      <c r="P33" s="125">
        <v>2</v>
      </c>
      <c r="Q33" s="26"/>
      <c r="R33" s="64" t="str">
        <f>IF(P31=P32,"résultats",IF(P31&lt;P32,O31,O32))</f>
        <v>AZ</v>
      </c>
      <c r="S33" s="7">
        <v>1</v>
      </c>
      <c r="T33" s="36">
        <v>2</v>
      </c>
      <c r="U33" s="49" t="str">
        <f>IF(S33=S34,"résultats",IF(S33&gt;S34,R33,R34))</f>
        <v>AZ</v>
      </c>
      <c r="V33" s="43"/>
      <c r="W33" s="43"/>
      <c r="Y33" s="5"/>
      <c r="Z33" s="81" t="str">
        <f>+U9</f>
        <v>AA</v>
      </c>
      <c r="AA33" s="11"/>
      <c r="AD33" s="52"/>
    </row>
    <row r="34" spans="1:41" ht="30" customHeight="1" thickBot="1">
      <c r="A34" s="19">
        <v>28</v>
      </c>
      <c r="B34" s="65"/>
      <c r="C34" s="101" t="s">
        <v>50</v>
      </c>
      <c r="D34" s="102"/>
      <c r="E34" s="135">
        <v>28</v>
      </c>
      <c r="G34" s="141">
        <v>28</v>
      </c>
      <c r="H34" s="162"/>
      <c r="I34" s="229"/>
      <c r="J34" s="124" t="str">
        <f t="shared" si="0"/>
        <v>BB</v>
      </c>
      <c r="K34" s="127">
        <v>3</v>
      </c>
      <c r="L34" s="149"/>
      <c r="M34" s="229"/>
      <c r="N34" s="211"/>
      <c r="O34" s="163" t="str">
        <f>IF(K31=K32,"résultats",IF(K31&lt;K32,J31,J32))</f>
        <v>AY</v>
      </c>
      <c r="P34" s="127">
        <v>3</v>
      </c>
      <c r="Q34" s="164"/>
      <c r="R34" s="165" t="str">
        <f>IF(P33=P34,"résultats",IF(P33&gt;P34,O33,O34))</f>
        <v>AY</v>
      </c>
      <c r="S34" s="166">
        <v>0</v>
      </c>
      <c r="T34" s="167"/>
      <c r="U34" s="168"/>
      <c r="V34" s="144"/>
      <c r="W34" s="43"/>
      <c r="Y34" s="10"/>
      <c r="Z34" s="83"/>
      <c r="AA34" s="2"/>
      <c r="AC34" s="3" t="s">
        <v>0</v>
      </c>
      <c r="AD34" s="61" t="str">
        <f>IF(AA32=AA33,"résultats",IF(AA32&gt;AA33,Z32,Z33))</f>
        <v>résultats</v>
      </c>
      <c r="AE34" s="1"/>
      <c r="AF34" s="2"/>
    </row>
    <row r="35" spans="1:41" ht="30" customHeight="1" thickTop="1" thickBot="1">
      <c r="A35" s="19">
        <v>29</v>
      </c>
      <c r="B35" s="107"/>
      <c r="C35" s="101" t="s">
        <v>51</v>
      </c>
      <c r="D35" s="109"/>
      <c r="E35" s="136">
        <v>29</v>
      </c>
      <c r="G35" s="176">
        <v>29</v>
      </c>
      <c r="H35" s="131"/>
      <c r="I35" s="230">
        <v>15</v>
      </c>
      <c r="J35" s="139" t="str">
        <f t="shared" si="0"/>
        <v>BC</v>
      </c>
      <c r="K35" s="160">
        <v>5</v>
      </c>
      <c r="L35"/>
      <c r="M35" s="230">
        <v>2</v>
      </c>
      <c r="N35" s="212" t="s">
        <v>1</v>
      </c>
      <c r="O35" s="161" t="str">
        <f>+J39</f>
        <v>BG</v>
      </c>
      <c r="P35" s="160">
        <v>5</v>
      </c>
      <c r="Q35" s="4" t="s">
        <v>0</v>
      </c>
      <c r="R35" s="154" t="str">
        <f>IF(P35=P36,"résultat",IF((P35&gt;P36),O35,O36))</f>
        <v>BF</v>
      </c>
      <c r="S35" s="7">
        <v>1</v>
      </c>
      <c r="U35" s="50"/>
      <c r="V35" s="12"/>
      <c r="W35" s="12"/>
      <c r="Z35" s="82"/>
      <c r="AC35" s="5"/>
      <c r="AD35" s="47" t="str">
        <f>IF(AA36=AA37,"résultats",IF(AA36&gt;AA37,Z36,Z37))</f>
        <v>résultats</v>
      </c>
      <c r="AE35" s="11"/>
      <c r="AF35" s="2"/>
      <c r="AN35" s="37">
        <f>IF(K35&gt;K36,1)+IF(K37&gt;K38,1)</f>
        <v>0</v>
      </c>
      <c r="AO35" s="38">
        <f>IF(K36&gt;K35,1)+IF(K38&gt;K37,1)</f>
        <v>2</v>
      </c>
    </row>
    <row r="36" spans="1:41" ht="30" customHeight="1" thickBot="1">
      <c r="A36" s="19">
        <v>30</v>
      </c>
      <c r="B36" s="107"/>
      <c r="C36" s="101" t="s">
        <v>52</v>
      </c>
      <c r="D36" s="109"/>
      <c r="E36" s="135">
        <v>30</v>
      </c>
      <c r="G36" s="176">
        <v>30</v>
      </c>
      <c r="H36" s="132">
        <v>8</v>
      </c>
      <c r="I36" s="228"/>
      <c r="J36" s="123" t="str">
        <f t="shared" si="0"/>
        <v>BD</v>
      </c>
      <c r="K36" s="126">
        <v>6</v>
      </c>
      <c r="L36"/>
      <c r="M36" s="228"/>
      <c r="N36" s="209"/>
      <c r="O36" s="151" t="str">
        <f>IF(K36=K35,"résultat",IF(K38=K37,"résultat",IF((AN35=2),J37,IF((AN36=2),J35,IF((AO35=2),J38,IF((AO36=2),J36))))))</f>
        <v>BF</v>
      </c>
      <c r="P36" s="126">
        <v>6</v>
      </c>
      <c r="Q36" s="16"/>
      <c r="R36" s="157" t="str">
        <f>+O39</f>
        <v>BD</v>
      </c>
      <c r="S36" s="11">
        <v>0</v>
      </c>
      <c r="T36" s="39"/>
      <c r="U36" s="182" t="str">
        <f>IF(S35=S36,"résultat",IF((S35&lt;S36),R35,R36))</f>
        <v>BD</v>
      </c>
      <c r="V36" s="74">
        <v>2</v>
      </c>
      <c r="W36" s="2"/>
      <c r="Y36" s="3" t="s">
        <v>0</v>
      </c>
      <c r="Z36" s="80" t="str">
        <f>+U13</f>
        <v>AF</v>
      </c>
      <c r="AA36" s="1"/>
      <c r="AN36" s="40">
        <f>IF(K35&gt;K36,1)+IF(K38&gt;K37,1)</f>
        <v>1</v>
      </c>
      <c r="AO36" s="41">
        <f>IF(K36&gt;K35,1)+IF(K37&gt;K38,1)</f>
        <v>1</v>
      </c>
    </row>
    <row r="37" spans="1:41" ht="30" customHeight="1" thickBot="1">
      <c r="A37" s="19">
        <v>31</v>
      </c>
      <c r="B37" s="65"/>
      <c r="C37" s="101" t="s">
        <v>53</v>
      </c>
      <c r="D37" s="102"/>
      <c r="E37" s="136">
        <v>31</v>
      </c>
      <c r="G37" s="176">
        <v>31</v>
      </c>
      <c r="H37" s="131"/>
      <c r="I37" s="227">
        <v>16</v>
      </c>
      <c r="J37" s="122" t="str">
        <f t="shared" si="0"/>
        <v>BE</v>
      </c>
      <c r="K37" s="125">
        <v>2</v>
      </c>
      <c r="L37"/>
      <c r="M37" s="227">
        <v>1</v>
      </c>
      <c r="N37" s="210" t="s">
        <v>4</v>
      </c>
      <c r="O37" s="152" t="str">
        <f>IF(K35=K36,"résultat",IF((K35&lt;K36),J35,J36))</f>
        <v>BC</v>
      </c>
      <c r="P37" s="125">
        <v>2</v>
      </c>
      <c r="Q37" s="4" t="s">
        <v>0</v>
      </c>
      <c r="R37" s="155" t="str">
        <f>IF(P35=P36,"résultat",IF((P35&lt;P36),O35,O36))</f>
        <v>BG</v>
      </c>
      <c r="S37" s="7">
        <v>2</v>
      </c>
      <c r="T37" s="73"/>
      <c r="U37" s="183" t="str">
        <f>IF(S37=S38,"résultat",IF((S37&gt;S38),R37,R38))</f>
        <v>BE</v>
      </c>
      <c r="V37" s="16">
        <v>3</v>
      </c>
      <c r="W37" s="2"/>
      <c r="Y37" s="5"/>
      <c r="Z37" s="84" t="str">
        <f>IF(S35=S36,"résultats",IF(S35&gt;S36,R35,R36))</f>
        <v>BF</v>
      </c>
      <c r="AA37" s="11"/>
    </row>
    <row r="38" spans="1:41" ht="30" customHeight="1" thickBot="1">
      <c r="A38" s="19">
        <v>32</v>
      </c>
      <c r="B38" s="107"/>
      <c r="C38" s="101" t="s">
        <v>54</v>
      </c>
      <c r="D38" s="109"/>
      <c r="E38" s="135">
        <v>32</v>
      </c>
      <c r="G38" s="176">
        <v>32</v>
      </c>
      <c r="H38" s="133"/>
      <c r="I38" s="228"/>
      <c r="J38" s="123" t="str">
        <f t="shared" si="0"/>
        <v>BF</v>
      </c>
      <c r="K38" s="126">
        <v>3</v>
      </c>
      <c r="L38"/>
      <c r="M38" s="228"/>
      <c r="N38" s="235"/>
      <c r="O38" s="153" t="str">
        <f>IF(K37=K38,"résultat",IF((K37&lt;K38),J37,J38))</f>
        <v>BE</v>
      </c>
      <c r="P38" s="127">
        <v>3</v>
      </c>
      <c r="Q38" s="6"/>
      <c r="R38" s="156" t="str">
        <f>IF(P37=P38,"résultat",IF((P37&gt;P38),O37,O38))</f>
        <v>BE</v>
      </c>
      <c r="S38" s="11">
        <v>10</v>
      </c>
      <c r="T38" s="44"/>
      <c r="U38" s="43"/>
      <c r="V38" s="12"/>
      <c r="W38" s="12"/>
    </row>
    <row r="39" spans="1:41" ht="30" customHeight="1" thickBot="1">
      <c r="A39" s="20">
        <v>33</v>
      </c>
      <c r="B39" s="110"/>
      <c r="C39" s="111" t="s">
        <v>55</v>
      </c>
      <c r="D39" s="112"/>
      <c r="E39" s="137">
        <v>33</v>
      </c>
      <c r="G39" s="177">
        <v>33</v>
      </c>
      <c r="H39" s="142"/>
      <c r="I39" s="143" t="s">
        <v>8</v>
      </c>
      <c r="J39" s="159" t="str">
        <f t="shared" si="0"/>
        <v>BG</v>
      </c>
      <c r="K39" s="150"/>
      <c r="L39" s="149"/>
      <c r="M39" s="144"/>
      <c r="N39" s="143" t="s">
        <v>8</v>
      </c>
      <c r="O39" s="158" t="str">
        <f>IF((K36=K35),"résultat",IF((K38=K37),"résultat",IF((AN35=2),J35,IF((AO35=2),J36,IF((AN36=2),J38,IF((AO36=2),J37))))))</f>
        <v>BD</v>
      </c>
      <c r="P39" s="145"/>
      <c r="Q39" s="146"/>
      <c r="R39" s="147"/>
      <c r="S39" s="146"/>
      <c r="T39" s="148"/>
      <c r="U39" s="148"/>
      <c r="V39" s="149"/>
      <c r="W39" s="12"/>
    </row>
    <row r="40" spans="1:41" ht="30" customHeight="1" thickBot="1">
      <c r="B40" s="113"/>
      <c r="C40" s="50"/>
      <c r="D40" s="50"/>
      <c r="E40" s="114">
        <f>SUM(E7:E39)</f>
        <v>561</v>
      </c>
      <c r="H40" s="42"/>
      <c r="I40" s="43"/>
      <c r="J40" s="72"/>
      <c r="K40" s="43"/>
      <c r="L40"/>
      <c r="M40" s="43"/>
      <c r="N40" s="44"/>
      <c r="O40" s="43"/>
      <c r="P40" s="43"/>
      <c r="T40"/>
      <c r="U40"/>
      <c r="V40" s="43"/>
      <c r="W40" s="43"/>
      <c r="X40" s="12"/>
      <c r="Y40" s="13"/>
      <c r="Z40" s="14"/>
      <c r="AA40" s="58"/>
    </row>
    <row r="41" spans="1:41" ht="30" customHeight="1" thickBot="1">
      <c r="B41" s="115"/>
      <c r="C41" s="116"/>
      <c r="D41" s="116"/>
      <c r="E41" s="117">
        <v>153</v>
      </c>
      <c r="H41" s="42"/>
      <c r="I41" s="43"/>
      <c r="J41" s="72"/>
      <c r="K41" s="43"/>
      <c r="L41" s="43"/>
      <c r="M41" s="43"/>
      <c r="N41" s="44"/>
      <c r="O41" s="43"/>
      <c r="P41" s="43"/>
      <c r="Q41" s="43"/>
      <c r="R41" s="43"/>
      <c r="S41" s="56"/>
      <c r="T41"/>
      <c r="U41"/>
      <c r="V41" s="43"/>
      <c r="W41" s="43"/>
      <c r="X41" s="12"/>
      <c r="Y41" s="13"/>
      <c r="Z41" s="14"/>
      <c r="AA41" s="58"/>
    </row>
    <row r="42" spans="1:41" ht="30" customHeight="1">
      <c r="H42" s="42"/>
      <c r="T42"/>
      <c r="U42"/>
      <c r="X42" s="15"/>
    </row>
    <row r="43" spans="1:41" ht="30" customHeight="1">
      <c r="C43" s="206" t="s">
        <v>15</v>
      </c>
      <c r="D43" s="206"/>
      <c r="H43" s="42"/>
      <c r="T43"/>
      <c r="U43"/>
      <c r="X43" s="15"/>
    </row>
    <row r="44" spans="1:41" s="45" customFormat="1" ht="30" customHeight="1">
      <c r="A44" s="45" t="s">
        <v>60</v>
      </c>
      <c r="B44" s="9"/>
      <c r="E44" s="9"/>
      <c r="F44"/>
      <c r="AA44" s="59"/>
      <c r="AE44" s="59"/>
      <c r="AI44" s="59"/>
    </row>
    <row r="45" spans="1:41" s="45" customFormat="1" ht="30" customHeight="1">
      <c r="A45" s="45" t="s">
        <v>65</v>
      </c>
      <c r="F45"/>
      <c r="AA45" s="59"/>
      <c r="AE45" s="59"/>
      <c r="AI45" s="59"/>
    </row>
    <row r="46" spans="1:41" s="45" customFormat="1" ht="30" customHeight="1">
      <c r="A46" s="45" t="s">
        <v>66</v>
      </c>
      <c r="F46"/>
      <c r="AA46" s="59"/>
      <c r="AE46" s="59"/>
      <c r="AI46" s="59"/>
    </row>
    <row r="47" spans="1:41" s="45" customFormat="1" ht="30" customHeight="1">
      <c r="A47" s="45" t="s">
        <v>67</v>
      </c>
      <c r="F47"/>
      <c r="AA47" s="59"/>
      <c r="AE47" s="59"/>
      <c r="AI47" s="59"/>
    </row>
    <row r="48" spans="1:41" ht="15" customHeight="1">
      <c r="B48" s="45"/>
      <c r="C48" s="45"/>
      <c r="D48" s="45"/>
      <c r="E48" s="45"/>
      <c r="H48" s="9"/>
      <c r="J48" s="9"/>
      <c r="N48" s="9"/>
      <c r="T48" s="9"/>
      <c r="Z48" s="9"/>
      <c r="AD48" s="9"/>
      <c r="AH48" s="9"/>
    </row>
    <row r="49" spans="8:34" ht="15" customHeight="1">
      <c r="H49" s="9"/>
      <c r="J49" s="9"/>
      <c r="N49" s="9"/>
      <c r="T49" s="9"/>
      <c r="Z49" s="9"/>
      <c r="AD49" s="9"/>
      <c r="AH49" s="9"/>
    </row>
    <row r="50" spans="8:34" ht="15" customHeight="1">
      <c r="H50" s="9"/>
      <c r="J50" s="9"/>
      <c r="N50" s="9"/>
      <c r="T50" s="9"/>
      <c r="Z50" s="9"/>
      <c r="AD50" s="9"/>
      <c r="AH50" s="9"/>
    </row>
    <row r="51" spans="8:34" ht="15" customHeight="1">
      <c r="H51" s="9"/>
      <c r="J51" s="9"/>
      <c r="N51" s="9"/>
      <c r="T51" s="9"/>
      <c r="Z51" s="9"/>
      <c r="AD51" s="9"/>
      <c r="AH51" s="9"/>
    </row>
    <row r="52" spans="8:34" ht="15" customHeight="1">
      <c r="H52" s="9"/>
      <c r="J52" s="9"/>
      <c r="N52" s="9"/>
      <c r="T52" s="9"/>
      <c r="Z52" s="9"/>
      <c r="AD52" s="9"/>
      <c r="AH52" s="9"/>
    </row>
    <row r="53" spans="8:34" ht="15" customHeight="1">
      <c r="H53" s="9"/>
      <c r="J53" s="9"/>
      <c r="N53" s="9"/>
      <c r="T53" s="9"/>
      <c r="Z53" s="9"/>
      <c r="AD53" s="9"/>
      <c r="AH53" s="9"/>
    </row>
    <row r="54" spans="8:34" ht="15" customHeight="1">
      <c r="H54" s="9"/>
      <c r="J54" s="9"/>
      <c r="N54" s="9"/>
      <c r="T54" s="9"/>
      <c r="Z54" s="9"/>
      <c r="AD54" s="9"/>
      <c r="AH54" s="9"/>
    </row>
    <row r="55" spans="8:34" ht="15" customHeight="1">
      <c r="H55" s="9"/>
      <c r="J55" s="9"/>
      <c r="N55" s="9"/>
      <c r="T55" s="9"/>
      <c r="Z55" s="9"/>
      <c r="AD55" s="9"/>
      <c r="AH55" s="9"/>
    </row>
    <row r="56" spans="8:34" ht="15" customHeight="1">
      <c r="H56" s="9"/>
      <c r="J56" s="9"/>
      <c r="N56" s="9"/>
      <c r="T56" s="9"/>
      <c r="Z56" s="9"/>
      <c r="AD56" s="9"/>
      <c r="AH56" s="9"/>
    </row>
    <row r="57" spans="8:34" ht="15" customHeight="1">
      <c r="H57" s="9"/>
      <c r="J57" s="9"/>
      <c r="N57" s="9"/>
      <c r="T57" s="9"/>
      <c r="Z57" s="9"/>
      <c r="AD57" s="9"/>
      <c r="AH57" s="9"/>
    </row>
    <row r="58" spans="8:34" ht="15" customHeight="1">
      <c r="H58" s="9"/>
      <c r="J58" s="9"/>
      <c r="N58" s="9"/>
      <c r="T58" s="9"/>
      <c r="Z58" s="9"/>
      <c r="AD58" s="9"/>
      <c r="AH58" s="9"/>
    </row>
    <row r="59" spans="8:34" ht="15" customHeight="1">
      <c r="H59" s="9"/>
      <c r="J59" s="9"/>
      <c r="N59" s="9"/>
      <c r="T59" s="9"/>
      <c r="Z59" s="9"/>
      <c r="AD59" s="9"/>
      <c r="AH59" s="9"/>
    </row>
    <row r="60" spans="8:34" ht="15" customHeight="1">
      <c r="H60" s="9"/>
      <c r="J60" s="9"/>
      <c r="N60" s="9"/>
      <c r="T60" s="9"/>
      <c r="Z60" s="9"/>
      <c r="AD60" s="9"/>
      <c r="AH60" s="9"/>
    </row>
    <row r="61" spans="8:34" ht="15" customHeight="1">
      <c r="H61" s="9"/>
      <c r="J61" s="9"/>
      <c r="N61" s="9"/>
      <c r="T61" s="9"/>
      <c r="Z61" s="9"/>
      <c r="AD61" s="9"/>
      <c r="AH61" s="9"/>
    </row>
    <row r="62" spans="8:34" ht="15" customHeight="1">
      <c r="H62" s="9"/>
      <c r="J62" s="9"/>
      <c r="N62" s="9"/>
      <c r="T62" s="9"/>
      <c r="Z62" s="9"/>
      <c r="AD62" s="9"/>
      <c r="AH62" s="9"/>
    </row>
    <row r="63" spans="8:34" ht="15" customHeight="1">
      <c r="H63" s="9"/>
      <c r="J63" s="9"/>
      <c r="N63" s="9"/>
      <c r="T63" s="9"/>
      <c r="Z63" s="9"/>
      <c r="AD63" s="9"/>
      <c r="AH63" s="9"/>
    </row>
    <row r="64" spans="8:34" ht="15" customHeight="1">
      <c r="H64" s="9"/>
      <c r="J64" s="9"/>
      <c r="N64" s="9"/>
      <c r="T64" s="9"/>
      <c r="Z64" s="9"/>
      <c r="AD64" s="9"/>
      <c r="AH64" s="9"/>
    </row>
    <row r="65" spans="8:34" ht="15" customHeight="1">
      <c r="H65" s="9"/>
      <c r="J65" s="9"/>
      <c r="N65" s="9"/>
      <c r="T65" s="9"/>
      <c r="Z65" s="9"/>
      <c r="AD65" s="9"/>
      <c r="AH65" s="9"/>
    </row>
    <row r="66" spans="8:34" ht="15" customHeight="1">
      <c r="H66" s="9"/>
      <c r="J66" s="9"/>
      <c r="N66" s="9"/>
      <c r="T66" s="9"/>
      <c r="Z66" s="9"/>
      <c r="AD66" s="9"/>
      <c r="AH66" s="9"/>
    </row>
    <row r="67" spans="8:34" ht="15" customHeight="1">
      <c r="H67" s="9"/>
      <c r="J67" s="9"/>
      <c r="N67" s="9"/>
      <c r="T67" s="9"/>
      <c r="Z67" s="9"/>
      <c r="AD67" s="9"/>
      <c r="AH67" s="9"/>
    </row>
    <row r="68" spans="8:34" ht="15" customHeight="1">
      <c r="H68" s="9"/>
      <c r="J68" s="9"/>
      <c r="N68" s="9"/>
      <c r="T68" s="9"/>
      <c r="Z68" s="9"/>
      <c r="AD68" s="9"/>
      <c r="AH68" s="9"/>
    </row>
    <row r="69" spans="8:34">
      <c r="H69" s="9"/>
      <c r="J69" s="9"/>
      <c r="N69" s="9"/>
      <c r="T69" s="9"/>
      <c r="Z69" s="9"/>
      <c r="AD69" s="9"/>
      <c r="AH69" s="9"/>
    </row>
    <row r="70" spans="8:34">
      <c r="H70" s="9"/>
      <c r="J70" s="9"/>
      <c r="N70" s="9"/>
      <c r="T70" s="9"/>
      <c r="Z70" s="9"/>
      <c r="AD70" s="9"/>
      <c r="AH70" s="9"/>
    </row>
    <row r="71" spans="8:34">
      <c r="H71" s="9"/>
      <c r="J71" s="9"/>
      <c r="N71" s="9"/>
      <c r="T71" s="9"/>
      <c r="Z71" s="9"/>
      <c r="AD71" s="9"/>
      <c r="AH71" s="9"/>
    </row>
  </sheetData>
  <sheetProtection formatCells="0" formatColumns="0" formatRows="0" insertColumns="0" insertRows="0" insertHyperlinks="0" deleteColumns="0" deleteRows="0" sort="0"/>
  <mergeCells count="58">
    <mergeCell ref="M35:M36"/>
    <mergeCell ref="M37:M38"/>
    <mergeCell ref="M15:M16"/>
    <mergeCell ref="N35:N36"/>
    <mergeCell ref="N37:N38"/>
    <mergeCell ref="I35:I36"/>
    <mergeCell ref="I37:I38"/>
    <mergeCell ref="H11:H14"/>
    <mergeCell ref="M7:M8"/>
    <mergeCell ref="M9:M10"/>
    <mergeCell ref="M11:M12"/>
    <mergeCell ref="M13:M14"/>
    <mergeCell ref="M17:M18"/>
    <mergeCell ref="M19:M20"/>
    <mergeCell ref="M21:M22"/>
    <mergeCell ref="M23:M24"/>
    <mergeCell ref="M25:M26"/>
    <mergeCell ref="M27:M28"/>
    <mergeCell ref="M29:M30"/>
    <mergeCell ref="M31:M32"/>
    <mergeCell ref="M33:M34"/>
    <mergeCell ref="I25:I26"/>
    <mergeCell ref="I27:I28"/>
    <mergeCell ref="I29:I30"/>
    <mergeCell ref="I31:I32"/>
    <mergeCell ref="I33:I34"/>
    <mergeCell ref="E1:F1"/>
    <mergeCell ref="P1:Q1"/>
    <mergeCell ref="N31:N32"/>
    <mergeCell ref="K2:U2"/>
    <mergeCell ref="S1:U1"/>
    <mergeCell ref="J1:M1"/>
    <mergeCell ref="H7:H10"/>
    <mergeCell ref="I7:I8"/>
    <mergeCell ref="I9:I10"/>
    <mergeCell ref="I11:I12"/>
    <mergeCell ref="I13:I14"/>
    <mergeCell ref="I17:I18"/>
    <mergeCell ref="I19:I20"/>
    <mergeCell ref="I21:I22"/>
    <mergeCell ref="U6:V6"/>
    <mergeCell ref="I23:I24"/>
    <mergeCell ref="C43:D43"/>
    <mergeCell ref="N1:O1"/>
    <mergeCell ref="N7:N8"/>
    <mergeCell ref="N9:N10"/>
    <mergeCell ref="N11:N12"/>
    <mergeCell ref="N13:N14"/>
    <mergeCell ref="N15:N16"/>
    <mergeCell ref="N17:N18"/>
    <mergeCell ref="N19:N20"/>
    <mergeCell ref="N33:N34"/>
    <mergeCell ref="N21:N22"/>
    <mergeCell ref="N23:N24"/>
    <mergeCell ref="N25:N26"/>
    <mergeCell ref="N27:N28"/>
    <mergeCell ref="N29:N30"/>
    <mergeCell ref="B1:C1"/>
  </mergeCells>
  <conditionalFormatting sqref="K7:K8">
    <cfRule type="iconSet" priority="390">
      <iconSet>
        <cfvo type="percent" val="0"/>
        <cfvo type="percent" val="12"/>
        <cfvo type="percent" val="13"/>
      </iconSet>
    </cfRule>
    <cfRule type="duplicateValues" dxfId="133" priority="391"/>
  </conditionalFormatting>
  <conditionalFormatting sqref="K9:K10">
    <cfRule type="iconSet" priority="388">
      <iconSet>
        <cfvo type="percent" val="0"/>
        <cfvo type="percent" val="12"/>
        <cfvo type="percent" val="13"/>
      </iconSet>
    </cfRule>
    <cfRule type="duplicateValues" dxfId="132" priority="389"/>
  </conditionalFormatting>
  <conditionalFormatting sqref="K11:K12">
    <cfRule type="iconSet" priority="386">
      <iconSet>
        <cfvo type="percent" val="0"/>
        <cfvo type="percent" val="12"/>
        <cfvo type="percent" val="13"/>
      </iconSet>
    </cfRule>
    <cfRule type="duplicateValues" dxfId="131" priority="387"/>
  </conditionalFormatting>
  <conditionalFormatting sqref="K13:K14">
    <cfRule type="iconSet" priority="384">
      <iconSet>
        <cfvo type="percent" val="0"/>
        <cfvo type="percent" val="12"/>
        <cfvo type="percent" val="13"/>
      </iconSet>
    </cfRule>
    <cfRule type="duplicateValues" dxfId="130" priority="385"/>
  </conditionalFormatting>
  <conditionalFormatting sqref="K15:K16">
    <cfRule type="iconSet" priority="382">
      <iconSet>
        <cfvo type="percent" val="0"/>
        <cfvo type="percent" val="12"/>
        <cfvo type="percent" val="13"/>
      </iconSet>
    </cfRule>
    <cfRule type="duplicateValues" dxfId="129" priority="383"/>
  </conditionalFormatting>
  <conditionalFormatting sqref="K17:K18">
    <cfRule type="iconSet" priority="380">
      <iconSet>
        <cfvo type="percent" val="0"/>
        <cfvo type="percent" val="12"/>
        <cfvo type="percent" val="13"/>
      </iconSet>
    </cfRule>
    <cfRule type="duplicateValues" dxfId="128" priority="381"/>
  </conditionalFormatting>
  <conditionalFormatting sqref="K19:K20">
    <cfRule type="iconSet" priority="378">
      <iconSet>
        <cfvo type="percent" val="0"/>
        <cfvo type="percent" val="12"/>
        <cfvo type="percent" val="13"/>
      </iconSet>
    </cfRule>
    <cfRule type="duplicateValues" dxfId="127" priority="379"/>
  </conditionalFormatting>
  <conditionalFormatting sqref="K21:K22">
    <cfRule type="iconSet" priority="376">
      <iconSet>
        <cfvo type="percent" val="0"/>
        <cfvo type="percent" val="12"/>
        <cfvo type="percent" val="13"/>
      </iconSet>
    </cfRule>
    <cfRule type="duplicateValues" dxfId="126" priority="377"/>
  </conditionalFormatting>
  <conditionalFormatting sqref="K23:K24">
    <cfRule type="iconSet" priority="374">
      <iconSet>
        <cfvo type="percent" val="0"/>
        <cfvo type="percent" val="12"/>
        <cfvo type="percent" val="13"/>
      </iconSet>
    </cfRule>
    <cfRule type="duplicateValues" dxfId="125" priority="375"/>
  </conditionalFormatting>
  <conditionalFormatting sqref="K25:K26">
    <cfRule type="iconSet" priority="372">
      <iconSet>
        <cfvo type="percent" val="0"/>
        <cfvo type="percent" val="12"/>
        <cfvo type="percent" val="13"/>
      </iconSet>
    </cfRule>
    <cfRule type="duplicateValues" dxfId="124" priority="373"/>
  </conditionalFormatting>
  <conditionalFormatting sqref="K27:K28">
    <cfRule type="iconSet" priority="370">
      <iconSet>
        <cfvo type="percent" val="0"/>
        <cfvo type="percent" val="12"/>
        <cfvo type="percent" val="13"/>
      </iconSet>
    </cfRule>
    <cfRule type="duplicateValues" dxfId="123" priority="371"/>
  </conditionalFormatting>
  <conditionalFormatting sqref="K29:K30">
    <cfRule type="iconSet" priority="368">
      <iconSet>
        <cfvo type="percent" val="0"/>
        <cfvo type="percent" val="12"/>
        <cfvo type="percent" val="13"/>
      </iconSet>
    </cfRule>
    <cfRule type="duplicateValues" dxfId="122" priority="369"/>
  </conditionalFormatting>
  <conditionalFormatting sqref="K31:K32">
    <cfRule type="iconSet" priority="366">
      <iconSet>
        <cfvo type="percent" val="0"/>
        <cfvo type="percent" val="12"/>
        <cfvo type="percent" val="13"/>
      </iconSet>
    </cfRule>
    <cfRule type="duplicateValues" dxfId="121" priority="367"/>
  </conditionalFormatting>
  <conditionalFormatting sqref="K33:K34">
    <cfRule type="iconSet" priority="364">
      <iconSet>
        <cfvo type="percent" val="0"/>
        <cfvo type="percent" val="12"/>
        <cfvo type="percent" val="13"/>
      </iconSet>
    </cfRule>
    <cfRule type="duplicateValues" dxfId="120" priority="365"/>
  </conditionalFormatting>
  <conditionalFormatting sqref="K35:K36">
    <cfRule type="iconSet" priority="362">
      <iconSet>
        <cfvo type="percent" val="0"/>
        <cfvo type="percent" val="12"/>
        <cfvo type="percent" val="13"/>
      </iconSet>
    </cfRule>
    <cfRule type="duplicateValues" dxfId="119" priority="363"/>
  </conditionalFormatting>
  <conditionalFormatting sqref="K37:K38">
    <cfRule type="iconSet" priority="360">
      <iconSet>
        <cfvo type="percent" val="0"/>
        <cfvo type="percent" val="12"/>
        <cfvo type="percent" val="13"/>
      </iconSet>
    </cfRule>
    <cfRule type="duplicateValues" dxfId="118" priority="361"/>
  </conditionalFormatting>
  <conditionalFormatting sqref="P7:P8">
    <cfRule type="iconSet" priority="358">
      <iconSet>
        <cfvo type="percent" val="0"/>
        <cfvo type="percent" val="12"/>
        <cfvo type="percent" val="13"/>
      </iconSet>
    </cfRule>
    <cfRule type="duplicateValues" dxfId="117" priority="359"/>
  </conditionalFormatting>
  <conditionalFormatting sqref="P9:P10">
    <cfRule type="iconSet" priority="356">
      <iconSet>
        <cfvo type="percent" val="0"/>
        <cfvo type="percent" val="12"/>
        <cfvo type="percent" val="13"/>
      </iconSet>
    </cfRule>
    <cfRule type="duplicateValues" dxfId="116" priority="357"/>
  </conditionalFormatting>
  <conditionalFormatting sqref="P11:P12">
    <cfRule type="iconSet" priority="326">
      <iconSet>
        <cfvo type="percent" val="0"/>
        <cfvo type="percent" val="12"/>
        <cfvo type="percent" val="13"/>
      </iconSet>
    </cfRule>
    <cfRule type="duplicateValues" dxfId="115" priority="327"/>
  </conditionalFormatting>
  <conditionalFormatting sqref="P13:P14">
    <cfRule type="iconSet" priority="324">
      <iconSet>
        <cfvo type="percent" val="0"/>
        <cfvo type="percent" val="12"/>
        <cfvo type="percent" val="13"/>
      </iconSet>
    </cfRule>
    <cfRule type="duplicateValues" dxfId="114" priority="325"/>
  </conditionalFormatting>
  <conditionalFormatting sqref="P15:P16">
    <cfRule type="iconSet" priority="322">
      <iconSet>
        <cfvo type="percent" val="0"/>
        <cfvo type="percent" val="12"/>
        <cfvo type="percent" val="13"/>
      </iconSet>
    </cfRule>
    <cfRule type="duplicateValues" dxfId="113" priority="323"/>
  </conditionalFormatting>
  <conditionalFormatting sqref="P17:P18">
    <cfRule type="iconSet" priority="320">
      <iconSet>
        <cfvo type="percent" val="0"/>
        <cfvo type="percent" val="12"/>
        <cfvo type="percent" val="13"/>
      </iconSet>
    </cfRule>
    <cfRule type="duplicateValues" dxfId="112" priority="321"/>
  </conditionalFormatting>
  <conditionalFormatting sqref="P19:P20">
    <cfRule type="iconSet" priority="318">
      <iconSet>
        <cfvo type="percent" val="0"/>
        <cfvo type="percent" val="12"/>
        <cfvo type="percent" val="13"/>
      </iconSet>
    </cfRule>
    <cfRule type="duplicateValues" dxfId="111" priority="319"/>
  </conditionalFormatting>
  <conditionalFormatting sqref="P21:P22">
    <cfRule type="iconSet" priority="316">
      <iconSet>
        <cfvo type="percent" val="0"/>
        <cfvo type="percent" val="12"/>
        <cfvo type="percent" val="13"/>
      </iconSet>
    </cfRule>
    <cfRule type="duplicateValues" dxfId="110" priority="317"/>
  </conditionalFormatting>
  <conditionalFormatting sqref="P23:P24">
    <cfRule type="iconSet" priority="314">
      <iconSet>
        <cfvo type="percent" val="0"/>
        <cfvo type="percent" val="12"/>
        <cfvo type="percent" val="13"/>
      </iconSet>
    </cfRule>
    <cfRule type="duplicateValues" dxfId="109" priority="315"/>
  </conditionalFormatting>
  <conditionalFormatting sqref="P25:P26">
    <cfRule type="iconSet" priority="312">
      <iconSet>
        <cfvo type="percent" val="0"/>
        <cfvo type="percent" val="12"/>
        <cfvo type="percent" val="13"/>
      </iconSet>
    </cfRule>
    <cfRule type="duplicateValues" dxfId="108" priority="313"/>
  </conditionalFormatting>
  <conditionalFormatting sqref="P27:P28">
    <cfRule type="iconSet" priority="310">
      <iconSet>
        <cfvo type="percent" val="0"/>
        <cfvo type="percent" val="12"/>
        <cfvo type="percent" val="13"/>
      </iconSet>
    </cfRule>
    <cfRule type="duplicateValues" dxfId="107" priority="311"/>
  </conditionalFormatting>
  <conditionalFormatting sqref="P29:P30">
    <cfRule type="iconSet" priority="308">
      <iconSet>
        <cfvo type="percent" val="0"/>
        <cfvo type="percent" val="12"/>
        <cfvo type="percent" val="13"/>
      </iconSet>
    </cfRule>
    <cfRule type="duplicateValues" dxfId="106" priority="309"/>
  </conditionalFormatting>
  <conditionalFormatting sqref="P31:P32">
    <cfRule type="iconSet" priority="306">
      <iconSet>
        <cfvo type="percent" val="0"/>
        <cfvo type="percent" val="12"/>
        <cfvo type="percent" val="13"/>
      </iconSet>
    </cfRule>
    <cfRule type="duplicateValues" dxfId="105" priority="307"/>
  </conditionalFormatting>
  <conditionalFormatting sqref="P33:P34">
    <cfRule type="iconSet" priority="304">
      <iconSet>
        <cfvo type="percent" val="0"/>
        <cfvo type="percent" val="12"/>
        <cfvo type="percent" val="13"/>
      </iconSet>
    </cfRule>
    <cfRule type="duplicateValues" dxfId="104" priority="305"/>
  </conditionalFormatting>
  <conditionalFormatting sqref="P35:P36">
    <cfRule type="iconSet" priority="302">
      <iconSet>
        <cfvo type="percent" val="0"/>
        <cfvo type="percent" val="12"/>
        <cfvo type="percent" val="13"/>
      </iconSet>
    </cfRule>
    <cfRule type="duplicateValues" dxfId="103" priority="303"/>
  </conditionalFormatting>
  <conditionalFormatting sqref="P37:P38">
    <cfRule type="iconSet" priority="300">
      <iconSet>
        <cfvo type="percent" val="0"/>
        <cfvo type="percent" val="12"/>
        <cfvo type="percent" val="13"/>
      </iconSet>
    </cfRule>
    <cfRule type="duplicateValues" dxfId="102" priority="301"/>
  </conditionalFormatting>
  <conditionalFormatting sqref="S9:S10">
    <cfRule type="iconSet" priority="298">
      <iconSet>
        <cfvo type="percent" val="0"/>
        <cfvo type="percent" val="12"/>
        <cfvo type="percent" val="13"/>
      </iconSet>
    </cfRule>
    <cfRule type="duplicateValues" dxfId="101" priority="299"/>
  </conditionalFormatting>
  <conditionalFormatting sqref="S13:S14">
    <cfRule type="iconSet" priority="296">
      <iconSet>
        <cfvo type="percent" val="0"/>
        <cfvo type="percent" val="12"/>
        <cfvo type="percent" val="13"/>
      </iconSet>
    </cfRule>
    <cfRule type="duplicateValues" dxfId="100" priority="297"/>
  </conditionalFormatting>
  <conditionalFormatting sqref="S17:S18">
    <cfRule type="iconSet" priority="294">
      <iconSet>
        <cfvo type="percent" val="0"/>
        <cfvo type="percent" val="12"/>
        <cfvo type="percent" val="13"/>
      </iconSet>
    </cfRule>
    <cfRule type="duplicateValues" dxfId="99" priority="295"/>
  </conditionalFormatting>
  <conditionalFormatting sqref="S21:S22">
    <cfRule type="iconSet" priority="292">
      <iconSet>
        <cfvo type="percent" val="0"/>
        <cfvo type="percent" val="12"/>
        <cfvo type="percent" val="13"/>
      </iconSet>
    </cfRule>
    <cfRule type="duplicateValues" dxfId="98" priority="293"/>
  </conditionalFormatting>
  <conditionalFormatting sqref="S25:S26">
    <cfRule type="iconSet" priority="290">
      <iconSet>
        <cfvo type="percent" val="0"/>
        <cfvo type="percent" val="12"/>
        <cfvo type="percent" val="13"/>
      </iconSet>
    </cfRule>
    <cfRule type="duplicateValues" dxfId="97" priority="291"/>
  </conditionalFormatting>
  <conditionalFormatting sqref="S29:S30">
    <cfRule type="iconSet" priority="288">
      <iconSet>
        <cfvo type="percent" val="0"/>
        <cfvo type="percent" val="12"/>
        <cfvo type="percent" val="13"/>
      </iconSet>
    </cfRule>
    <cfRule type="duplicateValues" dxfId="96" priority="289"/>
  </conditionalFormatting>
  <conditionalFormatting sqref="S33:S34">
    <cfRule type="iconSet" priority="286">
      <iconSet>
        <cfvo type="percent" val="0"/>
        <cfvo type="percent" val="12"/>
        <cfvo type="percent" val="13"/>
      </iconSet>
    </cfRule>
    <cfRule type="duplicateValues" dxfId="95" priority="287"/>
  </conditionalFormatting>
  <conditionalFormatting sqref="S35:S36">
    <cfRule type="iconSet" priority="284">
      <iconSet>
        <cfvo type="percent" val="0"/>
        <cfvo type="percent" val="12"/>
        <cfvo type="percent" val="13"/>
      </iconSet>
    </cfRule>
    <cfRule type="duplicateValues" dxfId="94" priority="285"/>
  </conditionalFormatting>
  <conditionalFormatting sqref="S37:S38">
    <cfRule type="iconSet" priority="282">
      <iconSet>
        <cfvo type="percent" val="0"/>
        <cfvo type="percent" val="12"/>
        <cfvo type="percent" val="13"/>
      </iconSet>
    </cfRule>
    <cfRule type="duplicateValues" dxfId="93" priority="283"/>
  </conditionalFormatting>
  <conditionalFormatting sqref="V36:W37">
    <cfRule type="iconSet" priority="280">
      <iconSet>
        <cfvo type="percent" val="0"/>
        <cfvo type="percent" val="12"/>
        <cfvo type="percent" val="13"/>
      </iconSet>
    </cfRule>
    <cfRule type="duplicateValues" dxfId="92" priority="281"/>
  </conditionalFormatting>
  <conditionalFormatting sqref="AA8:AA9">
    <cfRule type="iconSet" priority="278">
      <iconSet>
        <cfvo type="percent" val="0"/>
        <cfvo type="percent" val="12"/>
        <cfvo type="percent" val="13"/>
      </iconSet>
    </cfRule>
    <cfRule type="duplicateValues" dxfId="91" priority="279"/>
  </conditionalFormatting>
  <conditionalFormatting sqref="AA12:AA13">
    <cfRule type="iconSet" priority="276">
      <iconSet>
        <cfvo type="percent" val="0"/>
        <cfvo type="percent" val="12"/>
        <cfvo type="percent" val="13"/>
      </iconSet>
    </cfRule>
    <cfRule type="duplicateValues" dxfId="90" priority="277"/>
  </conditionalFormatting>
  <conditionalFormatting sqref="AA16:AA17">
    <cfRule type="iconSet" priority="274">
      <iconSet>
        <cfvo type="percent" val="0"/>
        <cfvo type="percent" val="12"/>
        <cfvo type="percent" val="13"/>
      </iconSet>
    </cfRule>
    <cfRule type="duplicateValues" dxfId="89" priority="275"/>
  </conditionalFormatting>
  <conditionalFormatting sqref="AA20:AA21">
    <cfRule type="iconSet" priority="272">
      <iconSet>
        <cfvo type="percent" val="0"/>
        <cfvo type="percent" val="12"/>
        <cfvo type="percent" val="13"/>
      </iconSet>
    </cfRule>
    <cfRule type="duplicateValues" dxfId="88" priority="273"/>
  </conditionalFormatting>
  <conditionalFormatting sqref="AA24:AA25">
    <cfRule type="iconSet" priority="270">
      <iconSet>
        <cfvo type="percent" val="0"/>
        <cfvo type="percent" val="12"/>
        <cfvo type="percent" val="13"/>
      </iconSet>
    </cfRule>
    <cfRule type="duplicateValues" dxfId="87" priority="271"/>
  </conditionalFormatting>
  <conditionalFormatting sqref="AE10:AE11">
    <cfRule type="iconSet" priority="268">
      <iconSet>
        <cfvo type="percent" val="0"/>
        <cfvo type="percent" val="12"/>
        <cfvo type="percent" val="13"/>
      </iconSet>
    </cfRule>
    <cfRule type="duplicateValues" dxfId="86" priority="269"/>
  </conditionalFormatting>
  <conditionalFormatting sqref="AE18:AE19">
    <cfRule type="iconSet" priority="266">
      <iconSet>
        <cfvo type="percent" val="0"/>
        <cfvo type="percent" val="12"/>
        <cfvo type="percent" val="13"/>
      </iconSet>
    </cfRule>
    <cfRule type="duplicateValues" dxfId="85" priority="267"/>
  </conditionalFormatting>
  <conditionalFormatting sqref="AI14:AI15">
    <cfRule type="iconSet" priority="264">
      <iconSet>
        <cfvo type="percent" val="0"/>
        <cfvo type="percent" val="12"/>
        <cfvo type="percent" val="13"/>
      </iconSet>
    </cfRule>
    <cfRule type="duplicateValues" dxfId="84" priority="265"/>
  </conditionalFormatting>
  <conditionalFormatting sqref="AE26:AE27">
    <cfRule type="iconSet" priority="262">
      <iconSet>
        <cfvo type="percent" val="0"/>
        <cfvo type="percent" val="12"/>
        <cfvo type="percent" val="13"/>
      </iconSet>
    </cfRule>
    <cfRule type="duplicateValues" dxfId="83" priority="263"/>
  </conditionalFormatting>
  <conditionalFormatting sqref="AA28:AA29">
    <cfRule type="iconSet" priority="260">
      <iconSet>
        <cfvo type="percent" val="0"/>
        <cfvo type="percent" val="12"/>
        <cfvo type="percent" val="13"/>
      </iconSet>
    </cfRule>
    <cfRule type="duplicateValues" dxfId="82" priority="261"/>
  </conditionalFormatting>
  <conditionalFormatting sqref="AA32:AA33">
    <cfRule type="iconSet" priority="258">
      <iconSet>
        <cfvo type="percent" val="0"/>
        <cfvo type="percent" val="12"/>
        <cfvo type="percent" val="13"/>
      </iconSet>
    </cfRule>
    <cfRule type="duplicateValues" dxfId="81" priority="259"/>
  </conditionalFormatting>
  <conditionalFormatting sqref="AA36:AA37">
    <cfRule type="iconSet" priority="256">
      <iconSet>
        <cfvo type="percent" val="0"/>
        <cfvo type="percent" val="12"/>
        <cfvo type="percent" val="13"/>
      </iconSet>
    </cfRule>
    <cfRule type="duplicateValues" dxfId="80" priority="257"/>
  </conditionalFormatting>
  <conditionalFormatting sqref="AE34:AE35">
    <cfRule type="iconSet" priority="254">
      <iconSet>
        <cfvo type="percent" val="0"/>
        <cfvo type="percent" val="12"/>
        <cfvo type="percent" val="13"/>
      </iconSet>
    </cfRule>
    <cfRule type="duplicateValues" dxfId="79" priority="255"/>
  </conditionalFormatting>
  <conditionalFormatting sqref="AI30:AI31">
    <cfRule type="iconSet" priority="252">
      <iconSet>
        <cfvo type="percent" val="0"/>
        <cfvo type="percent" val="12"/>
        <cfvo type="percent" val="13"/>
      </iconSet>
    </cfRule>
    <cfRule type="duplicateValues" dxfId="78" priority="253"/>
  </conditionalFormatting>
  <conditionalFormatting sqref="AM23:AM24">
    <cfRule type="iconSet" priority="250">
      <iconSet>
        <cfvo type="percent" val="0"/>
        <cfvo type="percent" val="12"/>
        <cfvo type="percent" val="13"/>
      </iconSet>
    </cfRule>
    <cfRule type="duplicateValues" dxfId="77" priority="251"/>
  </conditionalFormatting>
  <conditionalFormatting sqref="E7:E39">
    <cfRule type="duplicateValues" dxfId="76" priority="239"/>
  </conditionalFormatting>
  <conditionalFormatting sqref="E25:E26">
    <cfRule type="duplicateValues" dxfId="75" priority="237"/>
  </conditionalFormatting>
  <conditionalFormatting sqref="E13:E14">
    <cfRule type="duplicateValues" dxfId="74" priority="209"/>
  </conditionalFormatting>
  <conditionalFormatting sqref="E15:E16">
    <cfRule type="duplicateValues" dxfId="73" priority="207"/>
  </conditionalFormatting>
  <conditionalFormatting sqref="E17:E18">
    <cfRule type="duplicateValues" dxfId="72" priority="205"/>
  </conditionalFormatting>
  <conditionalFormatting sqref="E19:E20">
    <cfRule type="duplicateValues" dxfId="71" priority="203"/>
  </conditionalFormatting>
  <conditionalFormatting sqref="E21:E22">
    <cfRule type="duplicateValues" dxfId="70" priority="201"/>
  </conditionalFormatting>
  <conditionalFormatting sqref="E23:E24">
    <cfRule type="duplicateValues" dxfId="69" priority="199"/>
  </conditionalFormatting>
  <conditionalFormatting sqref="E27:E28">
    <cfRule type="duplicateValues" dxfId="68" priority="197"/>
  </conditionalFormatting>
  <conditionalFormatting sqref="E29:E30">
    <cfRule type="duplicateValues" dxfId="67" priority="194"/>
  </conditionalFormatting>
  <conditionalFormatting sqref="E31:E32">
    <cfRule type="duplicateValues" dxfId="66" priority="192"/>
  </conditionalFormatting>
  <conditionalFormatting sqref="E33:E34">
    <cfRule type="duplicateValues" dxfId="65" priority="190"/>
  </conditionalFormatting>
  <conditionalFormatting sqref="E39 E36">
    <cfRule type="duplicateValues" dxfId="64" priority="186"/>
  </conditionalFormatting>
  <conditionalFormatting sqref="K7:K8">
    <cfRule type="duplicateValues" dxfId="63" priority="183"/>
    <cfRule type="iconSet" priority="184">
      <iconSet>
        <cfvo type="percent" val="0"/>
        <cfvo type="percent" val="12"/>
        <cfvo type="percent" val="13"/>
      </iconSet>
    </cfRule>
  </conditionalFormatting>
  <conditionalFormatting sqref="K9:K10">
    <cfRule type="duplicateValues" dxfId="62" priority="180"/>
    <cfRule type="duplicateValues" dxfId="61" priority="181"/>
    <cfRule type="iconSet" priority="182">
      <iconSet>
        <cfvo type="percent" val="0"/>
        <cfvo type="percent" val="12"/>
        <cfvo type="percent" val="13"/>
      </iconSet>
    </cfRule>
  </conditionalFormatting>
  <conditionalFormatting sqref="K7:K8">
    <cfRule type="iconSet" priority="179">
      <iconSet>
        <cfvo type="percent" val="0"/>
        <cfvo type="percent" val="12"/>
        <cfvo type="percent" val="13"/>
      </iconSet>
    </cfRule>
  </conditionalFormatting>
  <conditionalFormatting sqref="K9:K10">
    <cfRule type="iconSet" priority="178">
      <iconSet>
        <cfvo type="percent" val="0"/>
        <cfvo type="percent" val="12"/>
        <cfvo type="percent" val="13"/>
      </iconSet>
    </cfRule>
  </conditionalFormatting>
  <conditionalFormatting sqref="K11:K12">
    <cfRule type="duplicateValues" dxfId="60" priority="172"/>
    <cfRule type="iconSet" priority="173">
      <iconSet>
        <cfvo type="percent" val="0"/>
        <cfvo type="percent" val="12"/>
        <cfvo type="percent" val="13"/>
      </iconSet>
    </cfRule>
  </conditionalFormatting>
  <conditionalFormatting sqref="K13:K14">
    <cfRule type="duplicateValues" dxfId="59" priority="169"/>
    <cfRule type="duplicateValues" dxfId="58" priority="170"/>
    <cfRule type="iconSet" priority="171">
      <iconSet>
        <cfvo type="percent" val="0"/>
        <cfvo type="percent" val="12"/>
        <cfvo type="percent" val="13"/>
      </iconSet>
    </cfRule>
  </conditionalFormatting>
  <conditionalFormatting sqref="K11:K12">
    <cfRule type="iconSet" priority="168">
      <iconSet>
        <cfvo type="percent" val="0"/>
        <cfvo type="percent" val="12"/>
        <cfvo type="percent" val="13"/>
      </iconSet>
    </cfRule>
  </conditionalFormatting>
  <conditionalFormatting sqref="K13:K14">
    <cfRule type="iconSet" priority="167">
      <iconSet>
        <cfvo type="percent" val="0"/>
        <cfvo type="percent" val="12"/>
        <cfvo type="percent" val="13"/>
      </iconSet>
    </cfRule>
  </conditionalFormatting>
  <conditionalFormatting sqref="K15:K16">
    <cfRule type="duplicateValues" dxfId="57" priority="161"/>
    <cfRule type="iconSet" priority="162">
      <iconSet>
        <cfvo type="percent" val="0"/>
        <cfvo type="percent" val="12"/>
        <cfvo type="percent" val="13"/>
      </iconSet>
    </cfRule>
  </conditionalFormatting>
  <conditionalFormatting sqref="K17:K18">
    <cfRule type="duplicateValues" dxfId="56" priority="158"/>
    <cfRule type="duplicateValues" dxfId="55" priority="159"/>
    <cfRule type="iconSet" priority="160">
      <iconSet>
        <cfvo type="percent" val="0"/>
        <cfvo type="percent" val="12"/>
        <cfvo type="percent" val="13"/>
      </iconSet>
    </cfRule>
  </conditionalFormatting>
  <conditionalFormatting sqref="K15:K16">
    <cfRule type="iconSet" priority="157">
      <iconSet>
        <cfvo type="percent" val="0"/>
        <cfvo type="percent" val="12"/>
        <cfvo type="percent" val="13"/>
      </iconSet>
    </cfRule>
  </conditionalFormatting>
  <conditionalFormatting sqref="K17:K18">
    <cfRule type="iconSet" priority="156">
      <iconSet>
        <cfvo type="percent" val="0"/>
        <cfvo type="percent" val="12"/>
        <cfvo type="percent" val="13"/>
      </iconSet>
    </cfRule>
  </conditionalFormatting>
  <conditionalFormatting sqref="K19:K20">
    <cfRule type="duplicateValues" dxfId="54" priority="150"/>
    <cfRule type="iconSet" priority="151">
      <iconSet>
        <cfvo type="percent" val="0"/>
        <cfvo type="percent" val="12"/>
        <cfvo type="percent" val="13"/>
      </iconSet>
    </cfRule>
  </conditionalFormatting>
  <conditionalFormatting sqref="K21:K22">
    <cfRule type="duplicateValues" dxfId="53" priority="147"/>
    <cfRule type="duplicateValues" dxfId="52" priority="148"/>
    <cfRule type="iconSet" priority="149">
      <iconSet>
        <cfvo type="percent" val="0"/>
        <cfvo type="percent" val="12"/>
        <cfvo type="percent" val="13"/>
      </iconSet>
    </cfRule>
  </conditionalFormatting>
  <conditionalFormatting sqref="K19:K20">
    <cfRule type="iconSet" priority="146">
      <iconSet>
        <cfvo type="percent" val="0"/>
        <cfvo type="percent" val="12"/>
        <cfvo type="percent" val="13"/>
      </iconSet>
    </cfRule>
  </conditionalFormatting>
  <conditionalFormatting sqref="K21:K22">
    <cfRule type="iconSet" priority="145">
      <iconSet>
        <cfvo type="percent" val="0"/>
        <cfvo type="percent" val="12"/>
        <cfvo type="percent" val="13"/>
      </iconSet>
    </cfRule>
  </conditionalFormatting>
  <conditionalFormatting sqref="K23:K24">
    <cfRule type="duplicateValues" dxfId="51" priority="139"/>
    <cfRule type="iconSet" priority="140">
      <iconSet>
        <cfvo type="percent" val="0"/>
        <cfvo type="percent" val="12"/>
        <cfvo type="percent" val="13"/>
      </iconSet>
    </cfRule>
  </conditionalFormatting>
  <conditionalFormatting sqref="K25:K26">
    <cfRule type="duplicateValues" dxfId="50" priority="136"/>
    <cfRule type="duplicateValues" dxfId="49" priority="137"/>
    <cfRule type="iconSet" priority="138">
      <iconSet>
        <cfvo type="percent" val="0"/>
        <cfvo type="percent" val="12"/>
        <cfvo type="percent" val="13"/>
      </iconSet>
    </cfRule>
  </conditionalFormatting>
  <conditionalFormatting sqref="K23:K24">
    <cfRule type="iconSet" priority="135">
      <iconSet>
        <cfvo type="percent" val="0"/>
        <cfvo type="percent" val="12"/>
        <cfvo type="percent" val="13"/>
      </iconSet>
    </cfRule>
  </conditionalFormatting>
  <conditionalFormatting sqref="K25:K26">
    <cfRule type="iconSet" priority="134">
      <iconSet>
        <cfvo type="percent" val="0"/>
        <cfvo type="percent" val="12"/>
        <cfvo type="percent" val="13"/>
      </iconSet>
    </cfRule>
  </conditionalFormatting>
  <conditionalFormatting sqref="K27:K28">
    <cfRule type="duplicateValues" dxfId="48" priority="128"/>
    <cfRule type="iconSet" priority="129">
      <iconSet>
        <cfvo type="percent" val="0"/>
        <cfvo type="percent" val="12"/>
        <cfvo type="percent" val="13"/>
      </iconSet>
    </cfRule>
  </conditionalFormatting>
  <conditionalFormatting sqref="K29:K30">
    <cfRule type="duplicateValues" dxfId="47" priority="125"/>
    <cfRule type="duplicateValues" dxfId="46" priority="126"/>
    <cfRule type="iconSet" priority="127">
      <iconSet>
        <cfvo type="percent" val="0"/>
        <cfvo type="percent" val="12"/>
        <cfvo type="percent" val="13"/>
      </iconSet>
    </cfRule>
  </conditionalFormatting>
  <conditionalFormatting sqref="K27:K28">
    <cfRule type="iconSet" priority="124">
      <iconSet>
        <cfvo type="percent" val="0"/>
        <cfvo type="percent" val="12"/>
        <cfvo type="percent" val="13"/>
      </iconSet>
    </cfRule>
  </conditionalFormatting>
  <conditionalFormatting sqref="K29:K30">
    <cfRule type="iconSet" priority="123">
      <iconSet>
        <cfvo type="percent" val="0"/>
        <cfvo type="percent" val="12"/>
        <cfvo type="percent" val="13"/>
      </iconSet>
    </cfRule>
  </conditionalFormatting>
  <conditionalFormatting sqref="K31:K32">
    <cfRule type="duplicateValues" dxfId="45" priority="117"/>
    <cfRule type="iconSet" priority="118">
      <iconSet>
        <cfvo type="percent" val="0"/>
        <cfvo type="percent" val="12"/>
        <cfvo type="percent" val="13"/>
      </iconSet>
    </cfRule>
  </conditionalFormatting>
  <conditionalFormatting sqref="K33:K34">
    <cfRule type="duplicateValues" dxfId="44" priority="114"/>
    <cfRule type="duplicateValues" dxfId="43" priority="115"/>
    <cfRule type="iconSet" priority="116">
      <iconSet>
        <cfvo type="percent" val="0"/>
        <cfvo type="percent" val="12"/>
        <cfvo type="percent" val="13"/>
      </iconSet>
    </cfRule>
  </conditionalFormatting>
  <conditionalFormatting sqref="K31:K32">
    <cfRule type="iconSet" priority="113">
      <iconSet>
        <cfvo type="percent" val="0"/>
        <cfvo type="percent" val="12"/>
        <cfvo type="percent" val="13"/>
      </iconSet>
    </cfRule>
  </conditionalFormatting>
  <conditionalFormatting sqref="K33:K34">
    <cfRule type="iconSet" priority="112">
      <iconSet>
        <cfvo type="percent" val="0"/>
        <cfvo type="percent" val="12"/>
        <cfvo type="percent" val="13"/>
      </iconSet>
    </cfRule>
  </conditionalFormatting>
  <conditionalFormatting sqref="K35:K36">
    <cfRule type="duplicateValues" dxfId="42" priority="106"/>
    <cfRule type="iconSet" priority="107">
      <iconSet>
        <cfvo type="percent" val="0"/>
        <cfvo type="percent" val="12"/>
        <cfvo type="percent" val="13"/>
      </iconSet>
    </cfRule>
  </conditionalFormatting>
  <conditionalFormatting sqref="K37:K38">
    <cfRule type="duplicateValues" dxfId="41" priority="103"/>
    <cfRule type="duplicateValues" dxfId="40" priority="104"/>
    <cfRule type="iconSet" priority="105">
      <iconSet>
        <cfvo type="percent" val="0"/>
        <cfvo type="percent" val="12"/>
        <cfvo type="percent" val="13"/>
      </iconSet>
    </cfRule>
  </conditionalFormatting>
  <conditionalFormatting sqref="K35:K36">
    <cfRule type="iconSet" priority="102">
      <iconSet>
        <cfvo type="percent" val="0"/>
        <cfvo type="percent" val="12"/>
        <cfvo type="percent" val="13"/>
      </iconSet>
    </cfRule>
  </conditionalFormatting>
  <conditionalFormatting sqref="K37:K38">
    <cfRule type="iconSet" priority="101">
      <iconSet>
        <cfvo type="percent" val="0"/>
        <cfvo type="percent" val="12"/>
        <cfvo type="percent" val="13"/>
      </iconSet>
    </cfRule>
  </conditionalFormatting>
  <conditionalFormatting sqref="E35 E37:E38">
    <cfRule type="duplicateValues" dxfId="39" priority="413"/>
  </conditionalFormatting>
  <conditionalFormatting sqref="P7:P8">
    <cfRule type="duplicateValues" dxfId="38" priority="67"/>
    <cfRule type="iconSet" priority="68">
      <iconSet>
        <cfvo type="percent" val="0"/>
        <cfvo type="percent" val="12"/>
        <cfvo type="percent" val="13"/>
      </iconSet>
    </cfRule>
  </conditionalFormatting>
  <conditionalFormatting sqref="P9:P10">
    <cfRule type="duplicateValues" dxfId="37" priority="64"/>
    <cfRule type="duplicateValues" dxfId="36" priority="65"/>
    <cfRule type="iconSet" priority="66">
      <iconSet>
        <cfvo type="percent" val="0"/>
        <cfvo type="percent" val="12"/>
        <cfvo type="percent" val="13"/>
      </iconSet>
    </cfRule>
  </conditionalFormatting>
  <conditionalFormatting sqref="P7:P8">
    <cfRule type="iconSet" priority="63">
      <iconSet>
        <cfvo type="percent" val="0"/>
        <cfvo type="percent" val="12"/>
        <cfvo type="percent" val="13"/>
      </iconSet>
    </cfRule>
  </conditionalFormatting>
  <conditionalFormatting sqref="P9:P10">
    <cfRule type="iconSet" priority="62">
      <iconSet>
        <cfvo type="percent" val="0"/>
        <cfvo type="percent" val="12"/>
        <cfvo type="percent" val="13"/>
      </iconSet>
    </cfRule>
  </conditionalFormatting>
  <conditionalFormatting sqref="P11:P12">
    <cfRule type="duplicateValues" dxfId="35" priority="60"/>
    <cfRule type="iconSet" priority="61">
      <iconSet>
        <cfvo type="percent" val="0"/>
        <cfvo type="percent" val="12"/>
        <cfvo type="percent" val="13"/>
      </iconSet>
    </cfRule>
  </conditionalFormatting>
  <conditionalFormatting sqref="P13:P14">
    <cfRule type="duplicateValues" dxfId="34" priority="57"/>
    <cfRule type="duplicateValues" dxfId="33" priority="58"/>
    <cfRule type="iconSet" priority="59">
      <iconSet>
        <cfvo type="percent" val="0"/>
        <cfvo type="percent" val="12"/>
        <cfvo type="percent" val="13"/>
      </iconSet>
    </cfRule>
  </conditionalFormatting>
  <conditionalFormatting sqref="P11:P12">
    <cfRule type="iconSet" priority="56">
      <iconSet>
        <cfvo type="percent" val="0"/>
        <cfvo type="percent" val="12"/>
        <cfvo type="percent" val="13"/>
      </iconSet>
    </cfRule>
  </conditionalFormatting>
  <conditionalFormatting sqref="P13:P14">
    <cfRule type="iconSet" priority="55">
      <iconSet>
        <cfvo type="percent" val="0"/>
        <cfvo type="percent" val="12"/>
        <cfvo type="percent" val="13"/>
      </iconSet>
    </cfRule>
  </conditionalFormatting>
  <conditionalFormatting sqref="P15:P16">
    <cfRule type="duplicateValues" dxfId="32" priority="53"/>
    <cfRule type="iconSet" priority="54">
      <iconSet>
        <cfvo type="percent" val="0"/>
        <cfvo type="percent" val="12"/>
        <cfvo type="percent" val="13"/>
      </iconSet>
    </cfRule>
  </conditionalFormatting>
  <conditionalFormatting sqref="P17:P18">
    <cfRule type="duplicateValues" dxfId="31" priority="50"/>
    <cfRule type="duplicateValues" dxfId="30" priority="51"/>
    <cfRule type="iconSet" priority="52">
      <iconSet>
        <cfvo type="percent" val="0"/>
        <cfvo type="percent" val="12"/>
        <cfvo type="percent" val="13"/>
      </iconSet>
    </cfRule>
  </conditionalFormatting>
  <conditionalFormatting sqref="P15:P16">
    <cfRule type="iconSet" priority="49">
      <iconSet>
        <cfvo type="percent" val="0"/>
        <cfvo type="percent" val="12"/>
        <cfvo type="percent" val="13"/>
      </iconSet>
    </cfRule>
  </conditionalFormatting>
  <conditionalFormatting sqref="P17:P18">
    <cfRule type="iconSet" priority="48">
      <iconSet>
        <cfvo type="percent" val="0"/>
        <cfvo type="percent" val="12"/>
        <cfvo type="percent" val="13"/>
      </iconSet>
    </cfRule>
  </conditionalFormatting>
  <conditionalFormatting sqref="P19:P20">
    <cfRule type="duplicateValues" dxfId="29" priority="46"/>
    <cfRule type="iconSet" priority="47">
      <iconSet>
        <cfvo type="percent" val="0"/>
        <cfvo type="percent" val="12"/>
        <cfvo type="percent" val="13"/>
      </iconSet>
    </cfRule>
  </conditionalFormatting>
  <conditionalFormatting sqref="P21:P22">
    <cfRule type="duplicateValues" dxfId="28" priority="43"/>
    <cfRule type="duplicateValues" dxfId="27" priority="44"/>
    <cfRule type="iconSet" priority="45">
      <iconSet>
        <cfvo type="percent" val="0"/>
        <cfvo type="percent" val="12"/>
        <cfvo type="percent" val="13"/>
      </iconSet>
    </cfRule>
  </conditionalFormatting>
  <conditionalFormatting sqref="P19:P20">
    <cfRule type="iconSet" priority="42">
      <iconSet>
        <cfvo type="percent" val="0"/>
        <cfvo type="percent" val="12"/>
        <cfvo type="percent" val="13"/>
      </iconSet>
    </cfRule>
  </conditionalFormatting>
  <conditionalFormatting sqref="P21:P22">
    <cfRule type="iconSet" priority="41">
      <iconSet>
        <cfvo type="percent" val="0"/>
        <cfvo type="percent" val="12"/>
        <cfvo type="percent" val="13"/>
      </iconSet>
    </cfRule>
  </conditionalFormatting>
  <conditionalFormatting sqref="P23:P24">
    <cfRule type="duplicateValues" dxfId="26" priority="39"/>
    <cfRule type="iconSet" priority="40">
      <iconSet>
        <cfvo type="percent" val="0"/>
        <cfvo type="percent" val="12"/>
        <cfvo type="percent" val="13"/>
      </iconSet>
    </cfRule>
  </conditionalFormatting>
  <conditionalFormatting sqref="P25:P26">
    <cfRule type="duplicateValues" dxfId="25" priority="36"/>
    <cfRule type="duplicateValues" dxfId="24" priority="37"/>
    <cfRule type="iconSet" priority="38">
      <iconSet>
        <cfvo type="percent" val="0"/>
        <cfvo type="percent" val="12"/>
        <cfvo type="percent" val="13"/>
      </iconSet>
    </cfRule>
  </conditionalFormatting>
  <conditionalFormatting sqref="P23:P24">
    <cfRule type="iconSet" priority="35">
      <iconSet>
        <cfvo type="percent" val="0"/>
        <cfvo type="percent" val="12"/>
        <cfvo type="percent" val="13"/>
      </iconSet>
    </cfRule>
  </conditionalFormatting>
  <conditionalFormatting sqref="P25:P26">
    <cfRule type="iconSet" priority="34">
      <iconSet>
        <cfvo type="percent" val="0"/>
        <cfvo type="percent" val="12"/>
        <cfvo type="percent" val="13"/>
      </iconSet>
    </cfRule>
  </conditionalFormatting>
  <conditionalFormatting sqref="P27:P28">
    <cfRule type="duplicateValues" dxfId="23" priority="32"/>
    <cfRule type="iconSet" priority="33">
      <iconSet>
        <cfvo type="percent" val="0"/>
        <cfvo type="percent" val="12"/>
        <cfvo type="percent" val="13"/>
      </iconSet>
    </cfRule>
  </conditionalFormatting>
  <conditionalFormatting sqref="P29:P30">
    <cfRule type="duplicateValues" dxfId="22" priority="29"/>
    <cfRule type="duplicateValues" dxfId="21" priority="30"/>
    <cfRule type="iconSet" priority="31">
      <iconSet>
        <cfvo type="percent" val="0"/>
        <cfvo type="percent" val="12"/>
        <cfvo type="percent" val="13"/>
      </iconSet>
    </cfRule>
  </conditionalFormatting>
  <conditionalFormatting sqref="P27:P28">
    <cfRule type="iconSet" priority="28">
      <iconSet>
        <cfvo type="percent" val="0"/>
        <cfvo type="percent" val="12"/>
        <cfvo type="percent" val="13"/>
      </iconSet>
    </cfRule>
  </conditionalFormatting>
  <conditionalFormatting sqref="P29:P30">
    <cfRule type="iconSet" priority="27">
      <iconSet>
        <cfvo type="percent" val="0"/>
        <cfvo type="percent" val="12"/>
        <cfvo type="percent" val="13"/>
      </iconSet>
    </cfRule>
  </conditionalFormatting>
  <conditionalFormatting sqref="P31:P32">
    <cfRule type="duplicateValues" dxfId="20" priority="25"/>
    <cfRule type="iconSet" priority="26">
      <iconSet>
        <cfvo type="percent" val="0"/>
        <cfvo type="percent" val="12"/>
        <cfvo type="percent" val="13"/>
      </iconSet>
    </cfRule>
  </conditionalFormatting>
  <conditionalFormatting sqref="P33:P34">
    <cfRule type="duplicateValues" dxfId="19" priority="22"/>
    <cfRule type="duplicateValues" dxfId="18" priority="23"/>
    <cfRule type="iconSet" priority="24">
      <iconSet>
        <cfvo type="percent" val="0"/>
        <cfvo type="percent" val="12"/>
        <cfvo type="percent" val="13"/>
      </iconSet>
    </cfRule>
  </conditionalFormatting>
  <conditionalFormatting sqref="P31:P32">
    <cfRule type="iconSet" priority="21">
      <iconSet>
        <cfvo type="percent" val="0"/>
        <cfvo type="percent" val="12"/>
        <cfvo type="percent" val="13"/>
      </iconSet>
    </cfRule>
  </conditionalFormatting>
  <conditionalFormatting sqref="P33:P34">
    <cfRule type="iconSet" priority="20">
      <iconSet>
        <cfvo type="percent" val="0"/>
        <cfvo type="percent" val="12"/>
        <cfvo type="percent" val="13"/>
      </iconSet>
    </cfRule>
  </conditionalFormatting>
  <conditionalFormatting sqref="P35:P36">
    <cfRule type="duplicateValues" dxfId="17" priority="18"/>
    <cfRule type="iconSet" priority="19">
      <iconSet>
        <cfvo type="percent" val="0"/>
        <cfvo type="percent" val="12"/>
        <cfvo type="percent" val="13"/>
      </iconSet>
    </cfRule>
  </conditionalFormatting>
  <conditionalFormatting sqref="P37:P38">
    <cfRule type="duplicateValues" dxfId="16" priority="15"/>
    <cfRule type="duplicateValues" dxfId="15" priority="16"/>
    <cfRule type="iconSet" priority="17">
      <iconSet>
        <cfvo type="percent" val="0"/>
        <cfvo type="percent" val="12"/>
        <cfvo type="percent" val="13"/>
      </iconSet>
    </cfRule>
  </conditionalFormatting>
  <conditionalFormatting sqref="P35:P36">
    <cfRule type="iconSet" priority="14">
      <iconSet>
        <cfvo type="percent" val="0"/>
        <cfvo type="percent" val="12"/>
        <cfvo type="percent" val="13"/>
      </iconSet>
    </cfRule>
  </conditionalFormatting>
  <conditionalFormatting sqref="P37:P38">
    <cfRule type="iconSet" priority="13">
      <iconSet>
        <cfvo type="percent" val="0"/>
        <cfvo type="percent" val="12"/>
        <cfvo type="percent" val="13"/>
      </iconSet>
    </cfRule>
  </conditionalFormatting>
  <conditionalFormatting sqref="E40:E41">
    <cfRule type="duplicateValues" dxfId="14" priority="1"/>
  </conditionalFormatting>
  <conditionalFormatting sqref="E40">
    <cfRule type="duplicateValues" dxfId="13" priority="439"/>
  </conditionalFormatting>
  <pageMargins left="0.11811023622047245" right="0.19685039370078741" top="0.15748031496062992" bottom="0.39370078740157483" header="0.11811023622047245" footer="0.19685039370078741"/>
  <pageSetup paperSize="9" orientation="landscape" horizontalDpi="300" verticalDpi="300" r:id="rId1"/>
  <headerFooter alignWithMargins="0">
    <oddFooter>&amp;F&amp;RPage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9"/>
  <sheetViews>
    <sheetView topLeftCell="A4" zoomScale="70" zoomScaleNormal="70" workbookViewId="0">
      <selection activeCell="J12" sqref="J12"/>
    </sheetView>
  </sheetViews>
  <sheetFormatPr baseColWidth="10" defaultRowHeight="18.75"/>
  <cols>
    <col min="1" max="1" width="7.42578125" style="186" customWidth="1"/>
    <col min="2" max="2" width="30.85546875" style="186" customWidth="1"/>
    <col min="3" max="3" width="7.140625" style="186" customWidth="1"/>
    <col min="4" max="4" width="11" style="186" customWidth="1"/>
    <col min="5" max="5" width="7.7109375" style="186" customWidth="1"/>
    <col min="6" max="6" width="30" style="186" customWidth="1"/>
    <col min="7" max="7" width="6.85546875" style="186" customWidth="1"/>
    <col min="8" max="8" width="7.28515625" style="191" customWidth="1"/>
    <col min="9" max="9" width="10" style="186" customWidth="1"/>
    <col min="10" max="10" width="27.7109375" style="186" customWidth="1"/>
    <col min="11" max="12" width="11.42578125" style="186"/>
    <col min="13" max="13" width="25.85546875" style="186" customWidth="1"/>
    <col min="14" max="16384" width="11.42578125" style="186"/>
  </cols>
  <sheetData>
    <row r="1" spans="1:23" ht="19.5" thickBot="1">
      <c r="A1" s="184"/>
      <c r="B1" s="185" t="s">
        <v>11</v>
      </c>
      <c r="C1" s="213"/>
      <c r="D1" s="248"/>
      <c r="E1" s="248"/>
      <c r="F1" s="214"/>
      <c r="H1" s="241" t="s">
        <v>12</v>
      </c>
      <c r="I1" s="241"/>
      <c r="J1" s="242"/>
      <c r="K1" s="243"/>
      <c r="L1" s="244"/>
      <c r="M1" s="236" t="s">
        <v>21</v>
      </c>
      <c r="N1" s="237"/>
      <c r="O1" s="237"/>
      <c r="P1" s="237"/>
      <c r="Q1" s="237"/>
      <c r="R1" s="187"/>
      <c r="S1" s="187"/>
      <c r="T1" s="187"/>
      <c r="U1" s="187"/>
      <c r="V1" s="187"/>
      <c r="W1" s="187"/>
    </row>
    <row r="2" spans="1:23" ht="19.5" thickBot="1">
      <c r="A2" s="245" t="s">
        <v>13</v>
      </c>
      <c r="B2" s="246"/>
      <c r="C2" s="238"/>
      <c r="D2" s="239"/>
      <c r="E2" s="239"/>
      <c r="F2" s="240"/>
      <c r="H2" s="241" t="s">
        <v>14</v>
      </c>
      <c r="I2" s="241"/>
      <c r="J2" s="217"/>
      <c r="K2" s="247"/>
      <c r="L2" s="247"/>
      <c r="M2" s="85" t="s">
        <v>19</v>
      </c>
      <c r="N2" s="189"/>
      <c r="O2" s="184"/>
      <c r="P2" s="184"/>
      <c r="Q2" s="184"/>
      <c r="R2" s="184"/>
      <c r="S2" s="184"/>
      <c r="T2" s="92"/>
      <c r="U2" s="190"/>
      <c r="V2" s="190"/>
      <c r="W2" s="190"/>
    </row>
    <row r="3" spans="1:23">
      <c r="A3" s="190"/>
      <c r="B3" s="190"/>
      <c r="C3" s="190"/>
      <c r="D3" s="190"/>
      <c r="E3" s="190"/>
      <c r="F3" s="184"/>
      <c r="G3" s="184"/>
      <c r="H3" s="187"/>
      <c r="I3" s="184"/>
      <c r="J3" s="184"/>
      <c r="K3" s="184"/>
      <c r="L3" s="184"/>
      <c r="M3" s="184"/>
      <c r="N3" s="184"/>
      <c r="O3" s="184"/>
      <c r="P3" s="184"/>
      <c r="Q3" s="190"/>
      <c r="R3" s="190"/>
      <c r="S3" s="190"/>
      <c r="T3" s="190"/>
      <c r="U3" s="190"/>
      <c r="V3" s="190"/>
      <c r="W3" s="190"/>
    </row>
    <row r="7" spans="1:23">
      <c r="A7" s="231" t="s">
        <v>16</v>
      </c>
      <c r="B7" s="231"/>
      <c r="C7" s="231"/>
    </row>
    <row r="8" spans="1:23" ht="19.5" thickBot="1">
      <c r="A8" s="184"/>
      <c r="B8" s="184"/>
      <c r="C8" s="190"/>
    </row>
    <row r="9" spans="1:23">
      <c r="A9" s="192" t="s">
        <v>0</v>
      </c>
      <c r="B9" s="61" t="str">
        <f>+'7 Poules 4Eq 1Poule 5Eq 4 Qual.'!Z8</f>
        <v>AD</v>
      </c>
      <c r="C9" s="86">
        <v>6</v>
      </c>
    </row>
    <row r="10" spans="1:23" ht="19.5" thickBot="1">
      <c r="A10" s="5"/>
      <c r="B10" s="46" t="str">
        <f>+'7 Poules 4Eq 1Poule 5Eq 4 Qual.'!Z9</f>
        <v>AJ</v>
      </c>
      <c r="C10" s="87">
        <v>1</v>
      </c>
    </row>
    <row r="11" spans="1:23" ht="19.5" thickBot="1">
      <c r="A11" s="10"/>
      <c r="B11" s="48"/>
      <c r="C11" s="22"/>
      <c r="E11" s="192" t="s">
        <v>0</v>
      </c>
      <c r="F11" s="60" t="str">
        <f>IF(C9=C10,"résultats",IF(C9&gt;C10,B9,B10))</f>
        <v>AD</v>
      </c>
      <c r="G11" s="86">
        <v>6</v>
      </c>
      <c r="I11" s="191"/>
      <c r="J11" s="193" t="s">
        <v>20</v>
      </c>
    </row>
    <row r="12" spans="1:23" ht="19.5" thickBot="1">
      <c r="A12" s="184"/>
      <c r="B12" s="194"/>
      <c r="C12" s="195"/>
      <c r="E12" s="5"/>
      <c r="F12" s="46" t="str">
        <f>IF(C13=C14,"résultats",IF(C13&gt;C14,B13,B14))</f>
        <v>AN</v>
      </c>
      <c r="G12" s="87">
        <v>1</v>
      </c>
      <c r="I12" s="196">
        <v>1</v>
      </c>
      <c r="J12" s="197" t="str">
        <f>IF(G11=G12,"résultats",IF(G11&gt;G12,F11,F12))</f>
        <v>AD</v>
      </c>
    </row>
    <row r="13" spans="1:23">
      <c r="A13" s="192" t="s">
        <v>0</v>
      </c>
      <c r="B13" s="61" t="str">
        <f>+'7 Poules 4Eq 1Poule 5Eq 4 Qual.'!Z12</f>
        <v>AH</v>
      </c>
      <c r="C13" s="86">
        <v>1</v>
      </c>
      <c r="E13" s="184"/>
      <c r="F13" s="194"/>
      <c r="G13" s="190"/>
      <c r="I13" s="198">
        <v>2</v>
      </c>
      <c r="J13" s="199" t="str">
        <f>IF(G19=G20,"résultats",IF(G19&gt;G20,F19,F20))</f>
        <v>AV</v>
      </c>
    </row>
    <row r="14" spans="1:23" ht="19.5" thickBot="1">
      <c r="A14" s="5"/>
      <c r="B14" s="46" t="str">
        <f>+'7 Poules 4Eq 1Poule 5Eq 4 Qual.'!Z13</f>
        <v>AN</v>
      </c>
      <c r="C14" s="87">
        <v>6</v>
      </c>
      <c r="E14" s="184"/>
      <c r="F14" s="194"/>
      <c r="G14" s="190"/>
      <c r="I14" s="198">
        <v>3</v>
      </c>
      <c r="J14" s="199" t="str">
        <f>IF(G27=G28,"résultats",IF(G27&gt;G28,F27,F28))</f>
        <v>AX</v>
      </c>
    </row>
    <row r="15" spans="1:23">
      <c r="A15" s="184"/>
      <c r="B15" s="194"/>
      <c r="C15" s="195"/>
      <c r="E15" s="10"/>
      <c r="F15" s="48"/>
      <c r="G15" s="2"/>
      <c r="I15" s="198">
        <v>4</v>
      </c>
      <c r="J15" s="199" t="str">
        <f>IF(G34=G35,"résultats",IF(G34&gt;G35,F34,F35))</f>
        <v>AA</v>
      </c>
    </row>
    <row r="16" spans="1:23" ht="19.5" thickBot="1">
      <c r="A16" s="184"/>
      <c r="B16" s="194"/>
      <c r="C16" s="195"/>
      <c r="E16" s="184"/>
      <c r="F16" s="194"/>
      <c r="G16" s="190"/>
      <c r="I16" s="200">
        <v>5</v>
      </c>
      <c r="J16" s="201" t="str">
        <f>IF(G38=G39,"résultats",IF(G38&gt;G39,F38,F39))</f>
        <v>BF</v>
      </c>
    </row>
    <row r="17" spans="1:7">
      <c r="A17" s="192" t="s">
        <v>0</v>
      </c>
      <c r="B17" s="61" t="str">
        <f>+'7 Poules 4Eq 1Poule 5Eq 4 Qual.'!Z16</f>
        <v>AL</v>
      </c>
      <c r="C17" s="86"/>
      <c r="E17" s="184"/>
      <c r="F17" s="194"/>
      <c r="G17" s="190"/>
    </row>
    <row r="18" spans="1:7" ht="19.5" thickBot="1">
      <c r="A18" s="5"/>
      <c r="B18" s="46" t="str">
        <f>+'7 Poules 4Eq 1Poule 5Eq 4 Qual.'!Z17</f>
        <v>AR</v>
      </c>
      <c r="C18" s="87">
        <v>1</v>
      </c>
      <c r="E18" s="184"/>
      <c r="F18" s="202"/>
      <c r="G18" s="190"/>
    </row>
    <row r="19" spans="1:7">
      <c r="A19" s="10"/>
      <c r="B19" s="48"/>
      <c r="C19" s="22"/>
      <c r="E19" s="192" t="s">
        <v>0</v>
      </c>
      <c r="F19" s="60" t="str">
        <f>IF(C17=C18,"résultats",IF(C17&gt;C18,B17,B18))</f>
        <v>AR</v>
      </c>
      <c r="G19" s="86">
        <v>1</v>
      </c>
    </row>
    <row r="20" spans="1:7" ht="19.5" thickBot="1">
      <c r="A20" s="184"/>
      <c r="B20" s="194"/>
      <c r="C20" s="195"/>
      <c r="E20" s="5"/>
      <c r="F20" s="46" t="str">
        <f>IF(C21=C22,"résultats",IF(C21&gt;C22,B21,B22))</f>
        <v>AV</v>
      </c>
      <c r="G20" s="87">
        <v>2</v>
      </c>
    </row>
    <row r="21" spans="1:7">
      <c r="A21" s="192" t="s">
        <v>0</v>
      </c>
      <c r="B21" s="61" t="str">
        <f>+'7 Poules 4Eq 1Poule 5Eq 4 Qual.'!Z20</f>
        <v>AP</v>
      </c>
      <c r="C21" s="86"/>
      <c r="E21" s="184"/>
      <c r="F21" s="194"/>
      <c r="G21" s="195"/>
    </row>
    <row r="22" spans="1:7" ht="19.5" thickBot="1">
      <c r="A22" s="5"/>
      <c r="B22" s="46" t="str">
        <f>+'7 Poules 4Eq 1Poule 5Eq 4 Qual.'!Z21</f>
        <v>AV</v>
      </c>
      <c r="C22" s="87">
        <v>1</v>
      </c>
      <c r="E22" s="184"/>
      <c r="F22" s="194"/>
      <c r="G22" s="195"/>
    </row>
    <row r="23" spans="1:7">
      <c r="A23" s="184"/>
      <c r="B23" s="194"/>
      <c r="C23" s="195"/>
      <c r="E23" s="184"/>
      <c r="F23" s="194"/>
      <c r="G23" s="195"/>
    </row>
    <row r="24" spans="1:7" ht="19.5" thickBot="1">
      <c r="A24" s="184"/>
      <c r="B24" s="194"/>
      <c r="C24" s="195"/>
      <c r="E24" s="184"/>
      <c r="F24" s="194"/>
      <c r="G24" s="195"/>
    </row>
    <row r="25" spans="1:7">
      <c r="A25" s="192" t="s">
        <v>0</v>
      </c>
      <c r="B25" s="61" t="str">
        <f>+'7 Poules 4Eq 1Poule 5Eq 4 Qual.'!Z24</f>
        <v>AT</v>
      </c>
      <c r="C25" s="86"/>
      <c r="E25" s="184"/>
      <c r="F25" s="194"/>
      <c r="G25" s="195"/>
    </row>
    <row r="26" spans="1:7" ht="19.5" thickBot="1">
      <c r="A26" s="5"/>
      <c r="B26" s="46" t="str">
        <f>+'7 Poules 4Eq 1Poule 5Eq 4 Qual.'!Z25</f>
        <v>AZ</v>
      </c>
      <c r="C26" s="87">
        <v>1</v>
      </c>
      <c r="E26" s="184"/>
      <c r="F26" s="202"/>
      <c r="G26" s="195"/>
    </row>
    <row r="27" spans="1:7">
      <c r="A27" s="10"/>
      <c r="B27" s="48"/>
      <c r="C27" s="22"/>
      <c r="E27" s="192" t="s">
        <v>0</v>
      </c>
      <c r="F27" s="60" t="str">
        <f>IF(C25=C26,"résultats",IF(C25&gt;C26,B25,B26))</f>
        <v>AZ</v>
      </c>
      <c r="G27" s="86">
        <v>1</v>
      </c>
    </row>
    <row r="28" spans="1:7" ht="19.5" thickBot="1">
      <c r="A28" s="184"/>
      <c r="B28" s="194"/>
      <c r="C28" s="195"/>
      <c r="E28" s="5"/>
      <c r="F28" s="46" t="str">
        <f>IF(C29=C30,"résultats",IF(C29&gt;C30,B29,B30))</f>
        <v>AX</v>
      </c>
      <c r="G28" s="87">
        <v>2</v>
      </c>
    </row>
    <row r="29" spans="1:7">
      <c r="A29" s="192" t="s">
        <v>0</v>
      </c>
      <c r="B29" s="80" t="str">
        <f>+'7 Poules 4Eq 1Poule 5Eq 4 Qual.'!Z28</f>
        <v>AX</v>
      </c>
      <c r="C29" s="86">
        <v>1</v>
      </c>
      <c r="E29" s="184"/>
      <c r="F29" s="194"/>
      <c r="G29" s="195"/>
    </row>
    <row r="30" spans="1:7" ht="19.5" thickBot="1">
      <c r="A30" s="5"/>
      <c r="B30" s="81" t="str">
        <f>+'7 Poules 4Eq 1Poule 5Eq 4 Qual.'!Z29</f>
        <v>BE</v>
      </c>
      <c r="C30" s="87"/>
      <c r="E30" s="184"/>
      <c r="F30" s="194"/>
      <c r="G30" s="195"/>
    </row>
    <row r="31" spans="1:7">
      <c r="A31" s="184"/>
      <c r="B31" s="203"/>
      <c r="C31" s="195"/>
      <c r="E31" s="10"/>
      <c r="F31" s="48"/>
      <c r="G31" s="22"/>
    </row>
    <row r="32" spans="1:7">
      <c r="A32" s="184"/>
      <c r="B32" s="203"/>
      <c r="C32" s="195"/>
      <c r="E32" s="10"/>
      <c r="F32" s="48"/>
      <c r="G32" s="188"/>
    </row>
    <row r="33" spans="1:7" ht="19.5" thickBot="1">
      <c r="A33" s="184"/>
      <c r="B33" s="203"/>
      <c r="C33" s="195"/>
      <c r="E33" s="184"/>
      <c r="F33" s="202"/>
      <c r="G33" s="195"/>
    </row>
    <row r="34" spans="1:7">
      <c r="A34" s="192" t="s">
        <v>0</v>
      </c>
      <c r="B34" s="80" t="str">
        <f>+'7 Poules 4Eq 1Poule 5Eq 4 Qual.'!Z32</f>
        <v>BB</v>
      </c>
      <c r="C34" s="1" t="s">
        <v>18</v>
      </c>
      <c r="E34" s="192" t="s">
        <v>0</v>
      </c>
      <c r="F34" s="61" t="str">
        <f>+B34</f>
        <v>BB</v>
      </c>
      <c r="G34" s="86">
        <v>1</v>
      </c>
    </row>
    <row r="35" spans="1:7" ht="19.5" thickBot="1">
      <c r="A35" s="5"/>
      <c r="B35" s="81" t="str">
        <f>+'7 Poules 4Eq 1Poule 5Eq 4 Qual.'!Z33</f>
        <v>AA</v>
      </c>
      <c r="C35" s="11" t="s">
        <v>18</v>
      </c>
      <c r="E35" s="5"/>
      <c r="F35" s="47" t="str">
        <f>+B35</f>
        <v>AA</v>
      </c>
      <c r="G35" s="87">
        <v>2</v>
      </c>
    </row>
    <row r="36" spans="1:7">
      <c r="A36" s="10"/>
      <c r="B36" s="83"/>
      <c r="C36" s="2"/>
      <c r="G36" s="204"/>
    </row>
    <row r="37" spans="1:7" ht="19.5" thickBot="1">
      <c r="A37" s="10"/>
      <c r="B37" s="83"/>
      <c r="C37" s="2"/>
      <c r="G37" s="204"/>
    </row>
    <row r="38" spans="1:7">
      <c r="A38" s="192" t="s">
        <v>0</v>
      </c>
      <c r="B38" s="80" t="str">
        <f>+'7 Poules 4Eq 1Poule 5Eq 4 Qual.'!Z36</f>
        <v>AF</v>
      </c>
      <c r="C38" s="1" t="s">
        <v>18</v>
      </c>
      <c r="E38" s="192" t="s">
        <v>0</v>
      </c>
      <c r="F38" s="61" t="str">
        <f>+B38</f>
        <v>AF</v>
      </c>
      <c r="G38" s="86">
        <v>1</v>
      </c>
    </row>
    <row r="39" spans="1:7" ht="19.5" thickBot="1">
      <c r="A39" s="5"/>
      <c r="B39" s="84" t="str">
        <f>+'7 Poules 4Eq 1Poule 5Eq 4 Qual.'!Z37</f>
        <v>BF</v>
      </c>
      <c r="C39" s="11" t="s">
        <v>18</v>
      </c>
      <c r="E39" s="5"/>
      <c r="F39" s="47" t="str">
        <f>+B39</f>
        <v>BF</v>
      </c>
      <c r="G39" s="87">
        <v>2</v>
      </c>
    </row>
  </sheetData>
  <mergeCells count="9">
    <mergeCell ref="M1:Q1"/>
    <mergeCell ref="C2:F2"/>
    <mergeCell ref="A7:C7"/>
    <mergeCell ref="H1:I1"/>
    <mergeCell ref="J1:L1"/>
    <mergeCell ref="A2:B2"/>
    <mergeCell ref="H2:I2"/>
    <mergeCell ref="J2:L2"/>
    <mergeCell ref="C1:F1"/>
  </mergeCells>
  <conditionalFormatting sqref="C9:C10">
    <cfRule type="iconSet" priority="25">
      <iconSet>
        <cfvo type="percent" val="0"/>
        <cfvo type="percent" val="12"/>
        <cfvo type="percent" val="13"/>
      </iconSet>
    </cfRule>
    <cfRule type="duplicateValues" dxfId="12" priority="26"/>
  </conditionalFormatting>
  <conditionalFormatting sqref="C13:C14">
    <cfRule type="iconSet" priority="23">
      <iconSet>
        <cfvo type="percent" val="0"/>
        <cfvo type="percent" val="12"/>
        <cfvo type="percent" val="13"/>
      </iconSet>
    </cfRule>
    <cfRule type="duplicateValues" dxfId="11" priority="24"/>
  </conditionalFormatting>
  <conditionalFormatting sqref="C17:C18">
    <cfRule type="iconSet" priority="21">
      <iconSet>
        <cfvo type="percent" val="0"/>
        <cfvo type="percent" val="12"/>
        <cfvo type="percent" val="13"/>
      </iconSet>
    </cfRule>
    <cfRule type="duplicateValues" dxfId="10" priority="22"/>
  </conditionalFormatting>
  <conditionalFormatting sqref="C21:C22">
    <cfRule type="iconSet" priority="19">
      <iconSet>
        <cfvo type="percent" val="0"/>
        <cfvo type="percent" val="12"/>
        <cfvo type="percent" val="13"/>
      </iconSet>
    </cfRule>
    <cfRule type="duplicateValues" dxfId="9" priority="20"/>
  </conditionalFormatting>
  <conditionalFormatting sqref="C25:C26">
    <cfRule type="iconSet" priority="17">
      <iconSet>
        <cfvo type="percent" val="0"/>
        <cfvo type="percent" val="12"/>
        <cfvo type="percent" val="13"/>
      </iconSet>
    </cfRule>
    <cfRule type="duplicateValues" dxfId="8" priority="18"/>
  </conditionalFormatting>
  <conditionalFormatting sqref="C29:C30">
    <cfRule type="iconSet" priority="15">
      <iconSet>
        <cfvo type="percent" val="0"/>
        <cfvo type="percent" val="12"/>
        <cfvo type="percent" val="13"/>
      </iconSet>
    </cfRule>
    <cfRule type="duplicateValues" dxfId="7" priority="16"/>
  </conditionalFormatting>
  <conditionalFormatting sqref="C34:C35">
    <cfRule type="iconSet" priority="13">
      <iconSet>
        <cfvo type="percent" val="0"/>
        <cfvo type="percent" val="12"/>
        <cfvo type="percent" val="13"/>
      </iconSet>
    </cfRule>
    <cfRule type="duplicateValues" dxfId="6" priority="14"/>
  </conditionalFormatting>
  <conditionalFormatting sqref="C38:C39">
    <cfRule type="iconSet" priority="11">
      <iconSet>
        <cfvo type="percent" val="0"/>
        <cfvo type="percent" val="12"/>
        <cfvo type="percent" val="13"/>
      </iconSet>
    </cfRule>
    <cfRule type="duplicateValues" dxfId="5" priority="12"/>
  </conditionalFormatting>
  <conditionalFormatting sqref="G11:G12">
    <cfRule type="iconSet" priority="9">
      <iconSet>
        <cfvo type="percent" val="0"/>
        <cfvo type="percent" val="12"/>
        <cfvo type="percent" val="13"/>
      </iconSet>
    </cfRule>
    <cfRule type="duplicateValues" dxfId="4" priority="10"/>
  </conditionalFormatting>
  <conditionalFormatting sqref="G19:G20">
    <cfRule type="iconSet" priority="7">
      <iconSet>
        <cfvo type="percent" val="0"/>
        <cfvo type="percent" val="12"/>
        <cfvo type="percent" val="13"/>
      </iconSet>
    </cfRule>
    <cfRule type="duplicateValues" dxfId="3" priority="8"/>
  </conditionalFormatting>
  <conditionalFormatting sqref="G27:G28">
    <cfRule type="iconSet" priority="5">
      <iconSet>
        <cfvo type="percent" val="0"/>
        <cfvo type="percent" val="12"/>
        <cfvo type="percent" val="13"/>
      </iconSet>
    </cfRule>
    <cfRule type="duplicateValues" dxfId="2" priority="6"/>
  </conditionalFormatting>
  <conditionalFormatting sqref="G34:G35">
    <cfRule type="iconSet" priority="3">
      <iconSet>
        <cfvo type="percent" val="0"/>
        <cfvo type="percent" val="12"/>
        <cfvo type="percent" val="13"/>
      </iconSet>
    </cfRule>
    <cfRule type="duplicateValues" dxfId="1" priority="4"/>
  </conditionalFormatting>
  <conditionalFormatting sqref="G38:G39">
    <cfRule type="iconSet" priority="1">
      <iconSet>
        <cfvo type="percent" val="0"/>
        <cfvo type="percent" val="12"/>
        <cfvo type="percent" val="13"/>
      </iconSet>
    </cfRule>
    <cfRule type="duplicateValues" dxfId="0" priority="2"/>
  </conditionalFormatting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7 Poules 4Eq 1Poule 5Eq 4 Qual.</vt:lpstr>
      <vt:lpstr>5 Qual.</vt:lpstr>
      <vt:lpstr>Feuil3</vt:lpstr>
      <vt:lpstr>Feuil4</vt:lpstr>
      <vt:lpstr>'7 Poules 4Eq 1Poule 5Eq 4 Qual.'!Zone_d_impression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2015-11-17T21:27:36Z</cp:lastPrinted>
  <dcterms:created xsi:type="dcterms:W3CDTF">2001-03-28T16:05:27Z</dcterms:created>
  <dcterms:modified xsi:type="dcterms:W3CDTF">2021-03-27T18:24:57Z</dcterms:modified>
</cp:coreProperties>
</file>